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120" yWindow="435" windowWidth="15480" windowHeight="8430"/>
  </bookViews>
  <sheets>
    <sheet name="Cuadro 17" sheetId="47" r:id="rId1"/>
  </sheets>
  <definedNames>
    <definedName name="_xlnm.Print_Area" localSheetId="0">'Cuadro 17'!$A$1:$G$320</definedName>
  </definedNames>
  <calcPr calcId="152511"/>
</workbook>
</file>

<file path=xl/calcChain.xml><?xml version="1.0" encoding="utf-8"?>
<calcChain xmlns="http://schemas.openxmlformats.org/spreadsheetml/2006/main">
  <c r="D241" i="47" l="1"/>
  <c r="E241" i="47"/>
  <c r="F241" i="47"/>
  <c r="G241" i="47"/>
  <c r="B311" i="47"/>
  <c r="B310" i="47"/>
  <c r="B309" i="47"/>
  <c r="B308" i="47"/>
  <c r="B307" i="47"/>
  <c r="B306" i="47"/>
  <c r="B305" i="47"/>
  <c r="B303" i="47"/>
  <c r="B302" i="47"/>
  <c r="B301" i="47"/>
  <c r="B300" i="47"/>
  <c r="B299" i="47"/>
  <c r="G297" i="47"/>
  <c r="F297" i="47"/>
  <c r="E297" i="47"/>
  <c r="D297" i="47"/>
  <c r="B295" i="47"/>
  <c r="B294" i="47"/>
  <c r="G292" i="47"/>
  <c r="F292" i="47"/>
  <c r="E292" i="47"/>
  <c r="D292" i="47"/>
  <c r="B288" i="47"/>
  <c r="B287" i="47"/>
  <c r="B286" i="47"/>
  <c r="B284" i="47"/>
  <c r="B283" i="47"/>
  <c r="B282" i="47"/>
  <c r="G280" i="47"/>
  <c r="F280" i="47"/>
  <c r="F278" i="47" s="1"/>
  <c r="E280" i="47"/>
  <c r="E278" i="47" s="1"/>
  <c r="D280" i="47"/>
  <c r="G278" i="47"/>
  <c r="B270" i="47"/>
  <c r="B269" i="47"/>
  <c r="B268" i="47"/>
  <c r="B266" i="47"/>
  <c r="B265" i="47"/>
  <c r="B264" i="47"/>
  <c r="G262" i="47"/>
  <c r="F262" i="47"/>
  <c r="E262" i="47"/>
  <c r="E260" i="47" s="1"/>
  <c r="D262" i="47"/>
  <c r="G260" i="47"/>
  <c r="F260" i="47"/>
  <c r="B258" i="47"/>
  <c r="B257" i="47"/>
  <c r="B256" i="47"/>
  <c r="B255" i="47"/>
  <c r="B254" i="47"/>
  <c r="B253" i="47"/>
  <c r="B251" i="47"/>
  <c r="B250" i="47"/>
  <c r="B249" i="47"/>
  <c r="B248" i="47"/>
  <c r="B247" i="47"/>
  <c r="G245" i="47"/>
  <c r="F245" i="47"/>
  <c r="B245" i="47" s="1"/>
  <c r="E245" i="47"/>
  <c r="D245" i="47"/>
  <c r="B243" i="47"/>
  <c r="E239" i="47"/>
  <c r="C241" i="47"/>
  <c r="B237" i="47"/>
  <c r="B236" i="47"/>
  <c r="B235" i="47"/>
  <c r="B234" i="47"/>
  <c r="B233" i="47"/>
  <c r="B232" i="47"/>
  <c r="B231" i="47"/>
  <c r="B230" i="47"/>
  <c r="B228" i="47"/>
  <c r="B227" i="47"/>
  <c r="B226" i="47"/>
  <c r="B225" i="47"/>
  <c r="B224" i="47"/>
  <c r="G222" i="47"/>
  <c r="F222" i="47"/>
  <c r="E222" i="47"/>
  <c r="D222" i="47"/>
  <c r="B212" i="47"/>
  <c r="B211" i="47"/>
  <c r="G209" i="47"/>
  <c r="F209" i="47"/>
  <c r="E209" i="47"/>
  <c r="D209" i="47"/>
  <c r="B205" i="47"/>
  <c r="B204" i="47"/>
  <c r="B203" i="47"/>
  <c r="B202" i="47"/>
  <c r="B201" i="47"/>
  <c r="B200" i="47"/>
  <c r="B199" i="47"/>
  <c r="B197" i="47"/>
  <c r="B196" i="47"/>
  <c r="B195" i="47"/>
  <c r="B194" i="47"/>
  <c r="B193" i="47"/>
  <c r="G191" i="47"/>
  <c r="F191" i="47"/>
  <c r="E191" i="47"/>
  <c r="D191" i="47"/>
  <c r="B189" i="47"/>
  <c r="B188" i="47"/>
  <c r="G186" i="47"/>
  <c r="F186" i="47"/>
  <c r="E186" i="47"/>
  <c r="D186" i="47"/>
  <c r="E184" i="47"/>
  <c r="B182" i="47"/>
  <c r="B181" i="47"/>
  <c r="B180" i="47"/>
  <c r="B179" i="47"/>
  <c r="B178" i="47"/>
  <c r="B177" i="47"/>
  <c r="B175" i="47"/>
  <c r="B174" i="47"/>
  <c r="B173" i="47"/>
  <c r="B172" i="47"/>
  <c r="B171" i="47"/>
  <c r="G169" i="47"/>
  <c r="F169" i="47"/>
  <c r="F167" i="47" s="1"/>
  <c r="E169" i="47"/>
  <c r="E167" i="47" s="1"/>
  <c r="D169" i="47"/>
  <c r="G167" i="47"/>
  <c r="B159" i="47"/>
  <c r="B158" i="47"/>
  <c r="B157" i="47"/>
  <c r="B156" i="47"/>
  <c r="B155" i="47"/>
  <c r="B153" i="47"/>
  <c r="B152" i="47"/>
  <c r="B151" i="47"/>
  <c r="B150" i="47"/>
  <c r="B149" i="47"/>
  <c r="G147" i="47"/>
  <c r="F147" i="47"/>
  <c r="E147" i="47"/>
  <c r="E145" i="47" s="1"/>
  <c r="D147" i="47"/>
  <c r="G145" i="47"/>
  <c r="F145" i="47"/>
  <c r="B143" i="47"/>
  <c r="B142" i="47"/>
  <c r="B141" i="47"/>
  <c r="B140" i="47"/>
  <c r="B138" i="47"/>
  <c r="B137" i="47"/>
  <c r="B136" i="47"/>
  <c r="G134" i="47"/>
  <c r="G132" i="47" s="1"/>
  <c r="F134" i="47"/>
  <c r="F132" i="47" s="1"/>
  <c r="E134" i="47"/>
  <c r="E132" i="47" s="1"/>
  <c r="D134" i="47"/>
  <c r="B130" i="47"/>
  <c r="B129" i="47"/>
  <c r="B128" i="47"/>
  <c r="B127" i="47"/>
  <c r="B126" i="47"/>
  <c r="B125" i="47"/>
  <c r="B123" i="47"/>
  <c r="B122" i="47"/>
  <c r="B121" i="47"/>
  <c r="B120" i="47"/>
  <c r="B119" i="47"/>
  <c r="G117" i="47"/>
  <c r="F117" i="47"/>
  <c r="E117" i="47"/>
  <c r="D117" i="47"/>
  <c r="B107" i="47"/>
  <c r="B106" i="47"/>
  <c r="G104" i="47"/>
  <c r="F104" i="47"/>
  <c r="E104" i="47"/>
  <c r="D104" i="47"/>
  <c r="E102" i="47"/>
  <c r="B100" i="47"/>
  <c r="B99" i="47"/>
  <c r="B98" i="47"/>
  <c r="B97" i="47"/>
  <c r="B96" i="47"/>
  <c r="B95" i="47"/>
  <c r="B94" i="47"/>
  <c r="B92" i="47"/>
  <c r="B91" i="47"/>
  <c r="B90" i="47"/>
  <c r="B89" i="47"/>
  <c r="B88" i="47"/>
  <c r="G86" i="47"/>
  <c r="F86" i="47"/>
  <c r="E86" i="47"/>
  <c r="D86" i="47"/>
  <c r="B84" i="47"/>
  <c r="B83" i="47"/>
  <c r="G81" i="47"/>
  <c r="G79" i="47" s="1"/>
  <c r="F81" i="47"/>
  <c r="E81" i="47"/>
  <c r="D81" i="47"/>
  <c r="B77" i="47"/>
  <c r="B76" i="47"/>
  <c r="B75" i="47"/>
  <c r="B74" i="47"/>
  <c r="B73" i="47"/>
  <c r="B72" i="47"/>
  <c r="B70" i="47"/>
  <c r="B69" i="47"/>
  <c r="B68" i="47"/>
  <c r="B67" i="47"/>
  <c r="B66" i="47"/>
  <c r="G64" i="47"/>
  <c r="F64" i="47"/>
  <c r="F62" i="47" s="1"/>
  <c r="E64" i="47"/>
  <c r="E62" i="47" s="1"/>
  <c r="D64" i="47"/>
  <c r="D62" i="47"/>
  <c r="B54" i="47"/>
  <c r="B53" i="47"/>
  <c r="B52" i="47"/>
  <c r="B51" i="47"/>
  <c r="B50" i="47"/>
  <c r="B49" i="47"/>
  <c r="B48" i="47"/>
  <c r="B46" i="47"/>
  <c r="B45" i="47"/>
  <c r="B44" i="47"/>
  <c r="B43" i="47"/>
  <c r="B42" i="47"/>
  <c r="G40" i="47"/>
  <c r="F40" i="47"/>
  <c r="B40" i="47" s="1"/>
  <c r="E40" i="47"/>
  <c r="D40" i="47"/>
  <c r="B38" i="47"/>
  <c r="G36" i="47"/>
  <c r="F36" i="47"/>
  <c r="E36" i="47"/>
  <c r="D36" i="47"/>
  <c r="B32" i="47"/>
  <c r="B31" i="47"/>
  <c r="B30" i="47"/>
  <c r="B29" i="47"/>
  <c r="B28" i="47"/>
  <c r="B27" i="47"/>
  <c r="B26" i="47"/>
  <c r="B25" i="47"/>
  <c r="B23" i="47"/>
  <c r="B22" i="47"/>
  <c r="B21" i="47"/>
  <c r="B20" i="47"/>
  <c r="B19" i="47"/>
  <c r="G17" i="47"/>
  <c r="F17" i="47"/>
  <c r="E17" i="47"/>
  <c r="D17" i="47"/>
  <c r="B15" i="47"/>
  <c r="B14" i="47"/>
  <c r="B13" i="47"/>
  <c r="B12" i="47"/>
  <c r="G10" i="47"/>
  <c r="G8" i="47" s="1"/>
  <c r="F10" i="47"/>
  <c r="F8" i="47" s="1"/>
  <c r="E10" i="47"/>
  <c r="E8" i="47" s="1"/>
  <c r="D10" i="47"/>
  <c r="G290" i="47" l="1"/>
  <c r="G34" i="47"/>
  <c r="D34" i="47"/>
  <c r="F102" i="47"/>
  <c r="B117" i="47"/>
  <c r="C117" i="47" s="1"/>
  <c r="D239" i="47"/>
  <c r="G239" i="47"/>
  <c r="F184" i="47"/>
  <c r="G184" i="47"/>
  <c r="B169" i="47"/>
  <c r="D102" i="47"/>
  <c r="B86" i="47"/>
  <c r="F34" i="47"/>
  <c r="D8" i="47"/>
  <c r="B8" i="47" s="1"/>
  <c r="C46" i="47" s="1"/>
  <c r="B297" i="47"/>
  <c r="C297" i="47" s="1"/>
  <c r="E290" i="47"/>
  <c r="E207" i="47"/>
  <c r="F207" i="47"/>
  <c r="B209" i="47"/>
  <c r="G207" i="47"/>
  <c r="D184" i="47"/>
  <c r="B191" i="47"/>
  <c r="C191" i="47" s="1"/>
  <c r="D167" i="47"/>
  <c r="B167" i="47" s="1"/>
  <c r="B147" i="47"/>
  <c r="G102" i="47"/>
  <c r="E79" i="47"/>
  <c r="F79" i="47"/>
  <c r="C15" i="47"/>
  <c r="C26" i="47"/>
  <c r="C151" i="47"/>
  <c r="C171" i="47"/>
  <c r="C86" i="47"/>
  <c r="C50" i="47"/>
  <c r="C94" i="47"/>
  <c r="C308" i="47"/>
  <c r="C306" i="47"/>
  <c r="C301" i="47"/>
  <c r="C286" i="47"/>
  <c r="C283" i="47"/>
  <c r="C270" i="47"/>
  <c r="C265" i="47"/>
  <c r="C258" i="47"/>
  <c r="C256" i="47"/>
  <c r="C251" i="47"/>
  <c r="C249" i="47"/>
  <c r="C247" i="47"/>
  <c r="C234" i="47"/>
  <c r="C225" i="47"/>
  <c r="C204" i="47"/>
  <c r="C195" i="47"/>
  <c r="C178" i="47"/>
  <c r="C153" i="47"/>
  <c r="C126" i="47"/>
  <c r="C107" i="47"/>
  <c r="C98" i="47"/>
  <c r="C89" i="47"/>
  <c r="C14" i="47"/>
  <c r="C12" i="47"/>
  <c r="C236" i="47"/>
  <c r="C227" i="47"/>
  <c r="C211" i="47"/>
  <c r="C197" i="47"/>
  <c r="C77" i="47"/>
  <c r="C75" i="47"/>
  <c r="C73" i="47"/>
  <c r="C70" i="47"/>
  <c r="C68" i="47"/>
  <c r="C66" i="47"/>
  <c r="C31" i="47"/>
  <c r="C29" i="47"/>
  <c r="C27" i="47"/>
  <c r="C25" i="47"/>
  <c r="C22" i="47"/>
  <c r="C20" i="47"/>
  <c r="C230" i="47"/>
  <c r="C200" i="47"/>
  <c r="C189" i="47"/>
  <c r="C32" i="47"/>
  <c r="C44" i="47"/>
  <c r="B81" i="47"/>
  <c r="C81" i="47" s="1"/>
  <c r="D79" i="47"/>
  <c r="C100" i="47"/>
  <c r="C128" i="47"/>
  <c r="C147" i="47"/>
  <c r="C196" i="47"/>
  <c r="C253" i="47"/>
  <c r="C257" i="47"/>
  <c r="C266" i="47"/>
  <c r="C21" i="47"/>
  <c r="C42" i="47"/>
  <c r="C45" i="47"/>
  <c r="C51" i="47"/>
  <c r="C54" i="47"/>
  <c r="C72" i="47"/>
  <c r="C90" i="47"/>
  <c r="C97" i="47"/>
  <c r="B102" i="47"/>
  <c r="C102" i="47" s="1"/>
  <c r="C121" i="47"/>
  <c r="D132" i="47"/>
  <c r="B132" i="47" s="1"/>
  <c r="C132" i="47" s="1"/>
  <c r="B134" i="47"/>
  <c r="C134" i="47" s="1"/>
  <c r="C136" i="47"/>
  <c r="D145" i="47"/>
  <c r="B145" i="47" s="1"/>
  <c r="C145" i="47" s="1"/>
  <c r="C158" i="47"/>
  <c r="C173" i="47"/>
  <c r="C193" i="47"/>
  <c r="C205" i="47"/>
  <c r="C235" i="47"/>
  <c r="C245" i="47"/>
  <c r="C250" i="47"/>
  <c r="B262" i="47"/>
  <c r="C262" i="47" s="1"/>
  <c r="D260" i="47"/>
  <c r="B260" i="47" s="1"/>
  <c r="C260" i="47" s="1"/>
  <c r="C264" i="47"/>
  <c r="C23" i="47"/>
  <c r="B36" i="47"/>
  <c r="C36" i="47" s="1"/>
  <c r="C48" i="47"/>
  <c r="C53" i="47"/>
  <c r="B64" i="47"/>
  <c r="C64" i="47" s="1"/>
  <c r="G62" i="47"/>
  <c r="B62" i="47" s="1"/>
  <c r="C62" i="47" s="1"/>
  <c r="C74" i="47"/>
  <c r="C96" i="47"/>
  <c r="B104" i="47"/>
  <c r="C104" i="47" s="1"/>
  <c r="C123" i="47"/>
  <c r="C140" i="47"/>
  <c r="C149" i="47"/>
  <c r="C175" i="47"/>
  <c r="C180" i="47"/>
  <c r="C226" i="47"/>
  <c r="B10" i="47"/>
  <c r="C10" i="47" s="1"/>
  <c r="C30" i="47"/>
  <c r="C19" i="47"/>
  <c r="C28" i="47"/>
  <c r="E34" i="47"/>
  <c r="B34" i="47" s="1"/>
  <c r="C34" i="47" s="1"/>
  <c r="C38" i="47"/>
  <c r="C43" i="47"/>
  <c r="C49" i="47"/>
  <c r="C52" i="47"/>
  <c r="C69" i="47"/>
  <c r="C91" i="47"/>
  <c r="C130" i="47"/>
  <c r="C137" i="47"/>
  <c r="C155" i="47"/>
  <c r="C169" i="47"/>
  <c r="C182" i="47"/>
  <c r="C202" i="47"/>
  <c r="C209" i="47"/>
  <c r="C232" i="47"/>
  <c r="C255" i="47"/>
  <c r="C269" i="47"/>
  <c r="B280" i="47"/>
  <c r="C280" i="47" s="1"/>
  <c r="D278" i="47"/>
  <c r="B278" i="47" s="1"/>
  <c r="C278" i="47" s="1"/>
  <c r="C282" i="47"/>
  <c r="C287" i="47"/>
  <c r="C106" i="47"/>
  <c r="C125" i="47"/>
  <c r="C177" i="47"/>
  <c r="C194" i="47"/>
  <c r="C203" i="47"/>
  <c r="B222" i="47"/>
  <c r="C222" i="47" s="1"/>
  <c r="C224" i="47"/>
  <c r="C233" i="47"/>
  <c r="B292" i="47"/>
  <c r="C292" i="47" s="1"/>
  <c r="D290" i="47"/>
  <c r="C294" i="47"/>
  <c r="C300" i="47"/>
  <c r="C305" i="47"/>
  <c r="C309" i="47"/>
  <c r="C84" i="47"/>
  <c r="C95" i="47"/>
  <c r="C122" i="47"/>
  <c r="C141" i="47"/>
  <c r="C150" i="47"/>
  <c r="C159" i="47"/>
  <c r="C174" i="47"/>
  <c r="C201" i="47"/>
  <c r="D207" i="47"/>
  <c r="C231" i="47"/>
  <c r="C284" i="47"/>
  <c r="C143" i="47"/>
  <c r="C152" i="47"/>
  <c r="B17" i="47"/>
  <c r="C17" i="47" s="1"/>
  <c r="C92" i="47"/>
  <c r="C120" i="47"/>
  <c r="C129" i="47"/>
  <c r="C138" i="47"/>
  <c r="C157" i="47"/>
  <c r="C172" i="47"/>
  <c r="C181" i="47"/>
  <c r="B186" i="47"/>
  <c r="C186" i="47" s="1"/>
  <c r="C188" i="47"/>
  <c r="C199" i="47"/>
  <c r="C212" i="47"/>
  <c r="C228" i="47"/>
  <c r="C237" i="47"/>
  <c r="B241" i="47"/>
  <c r="F239" i="47"/>
  <c r="F290" i="47"/>
  <c r="C302" i="47"/>
  <c r="C307" i="47"/>
  <c r="C311" i="47"/>
  <c r="B239" i="47" l="1"/>
  <c r="C239" i="47" s="1"/>
  <c r="B184" i="47"/>
  <c r="C179" i="47"/>
  <c r="C295" i="47"/>
  <c r="C119" i="47"/>
  <c r="C40" i="47"/>
  <c r="C99" i="47"/>
  <c r="C167" i="47"/>
  <c r="C299" i="47"/>
  <c r="C310" i="47"/>
  <c r="C88" i="47"/>
  <c r="C156" i="47"/>
  <c r="C67" i="47"/>
  <c r="C254" i="47"/>
  <c r="C268" i="47"/>
  <c r="C288" i="47"/>
  <c r="C303" i="47"/>
  <c r="C248" i="47"/>
  <c r="C127" i="47"/>
  <c r="C13" i="47"/>
  <c r="C76" i="47"/>
  <c r="C184" i="47"/>
  <c r="C142" i="47"/>
  <c r="C83" i="47"/>
  <c r="B207" i="47"/>
  <c r="C207" i="47" s="1"/>
  <c r="B79" i="47"/>
  <c r="C79" i="47" s="1"/>
  <c r="C8" i="47"/>
  <c r="B290" i="47"/>
  <c r="C290" i="47" s="1"/>
</calcChain>
</file>

<file path=xl/sharedStrings.xml><?xml version="1.0" encoding="utf-8"?>
<sst xmlns="http://schemas.openxmlformats.org/spreadsheetml/2006/main" count="275" uniqueCount="57">
  <si>
    <t>Defunciones fetales</t>
  </si>
  <si>
    <t>Total</t>
  </si>
  <si>
    <t>Unida</t>
  </si>
  <si>
    <t>Casada</t>
  </si>
  <si>
    <t xml:space="preserve">Soltera </t>
  </si>
  <si>
    <t>NOTA:  Excluye los grupos de edad en los cuales no se registró información.</t>
  </si>
  <si>
    <t xml:space="preserve">Estado civil/conyugal de la mujer </t>
  </si>
  <si>
    <t>Porcentaje</t>
  </si>
  <si>
    <t>Otro (1)</t>
  </si>
  <si>
    <t xml:space="preserve"> -  Cantidad nula o cero.</t>
  </si>
  <si>
    <t xml:space="preserve">    10 a 14</t>
  </si>
  <si>
    <t xml:space="preserve">         12</t>
  </si>
  <si>
    <t xml:space="preserve">         14</t>
  </si>
  <si>
    <t xml:space="preserve">    15 a 19</t>
  </si>
  <si>
    <t xml:space="preserve">         13</t>
  </si>
  <si>
    <t xml:space="preserve">         15</t>
  </si>
  <si>
    <t xml:space="preserve">         16</t>
  </si>
  <si>
    <t xml:space="preserve">         17</t>
  </si>
  <si>
    <t xml:space="preserve">         19</t>
  </si>
  <si>
    <t xml:space="preserve">         18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</si>
  <si>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</si>
  <si>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</si>
  <si>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</si>
  <si>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</si>
  <si>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</si>
  <si>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</si>
  <si>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</si>
  <si>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</si>
  <si>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</si>
  <si>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</si>
  <si>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</si>
  <si>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</si>
  <si>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</si>
  <si>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</si>
  <si>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</si>
  <si>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</si>
  <si>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</si>
  <si>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</si>
  <si>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</si>
  <si>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</si>
  <si>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Provincia, comarca indígena                                          de residencia y edad                                         de la mujer</t>
  </si>
  <si>
    <t>Cuadro 17.  DEFUNCIONES FETALES EN LA REPÚBLICA, POR ESTADO CIVIL/CONYUGAL, SEGÚN PROVINCIA,</t>
  </si>
  <si>
    <t>TOTAL</t>
  </si>
  <si>
    <t xml:space="preserve">Chiriquí: (Continuación) </t>
  </si>
  <si>
    <t>Panamá Oeste</t>
  </si>
  <si>
    <t>Panamá Oeste: (Continuación)</t>
  </si>
  <si>
    <t xml:space="preserve"> </t>
  </si>
  <si>
    <t xml:space="preserve"> COMARCA INDÍGENA DE RESIDENCIA Y EDAD DE LA MUJER:  AÑO 2020</t>
  </si>
  <si>
    <t xml:space="preserve">         11</t>
  </si>
  <si>
    <t xml:space="preserve">        16</t>
  </si>
  <si>
    <t xml:space="preserve">        17</t>
  </si>
  <si>
    <t xml:space="preserve">        18</t>
  </si>
  <si>
    <t>0.0 Cuando la cantidad es menor a la mitad de la unidad o fracción decimal adoptada para la expresión del dato.</t>
  </si>
  <si>
    <t xml:space="preserve">             de salud pública  (Minsa y CSS) y clínicas privadas.</t>
  </si>
  <si>
    <t>.. Dato no aplicable al grupo o categoría.</t>
  </si>
  <si>
    <t>(1) Se refiere al estado civil/conyugal: Separada de unión, separada de matrimonio y viuda.</t>
  </si>
  <si>
    <t>Fuente:  Los datos  publicados  corresponden a información recopilada con base en los registros administrativos de las instalaciones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</si>
</sst>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.0;\-;\-"/>
    <numFmt numFmtId="166" formatCode="#,##0;&quot;..&quot;;&quot;.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6" fillId="0" borderId="0"/>
  </cellStyleXfs>
  <cellXfs count="111">
    <xf numFmtId="0" fontId="0" fillId="0" borderId="0" xfId="0"/>
    <xf numFmtId="164" fontId="4" fillId="0" borderId="0" xfId="2" applyNumberFormat="1" applyFont="1"/>
    <xf numFmtId="164" fontId="4" fillId="0" borderId="0" xfId="2" applyNumberFormat="1" applyFont="1" applyBorder="1"/>
    <xf numFmtId="164" fontId="5" fillId="0" borderId="0" xfId="2" applyNumberFormat="1" applyFont="1" applyBorder="1"/>
    <xf numFmtId="164" fontId="5" fillId="0" borderId="0" xfId="2" applyNumberFormat="1" applyFont="1"/>
    <xf numFmtId="165" fontId="4" fillId="0" borderId="1" xfId="1" applyNumberFormat="1" applyFont="1" applyBorder="1" applyAlignment="1">
      <alignment horizontal="right"/>
    </xf>
    <xf numFmtId="165" fontId="4" fillId="0" borderId="6" xfId="1" applyNumberFormat="1" applyFont="1" applyBorder="1" applyAlignment="1">
      <alignment horizontal="right"/>
    </xf>
    <xf numFmtId="165" fontId="4" fillId="0" borderId="0" xfId="2" applyNumberFormat="1" applyFont="1"/>
    <xf numFmtId="49" fontId="4" fillId="0" borderId="0" xfId="8" applyNumberFormat="1" applyFont="1"/>
    <xf numFmtId="164" fontId="4" fillId="0" borderId="0" xfId="2" quotePrefix="1" applyNumberFormat="1" applyFont="1"/>
    <xf numFmtId="164" fontId="4" fillId="0" borderId="1" xfId="1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4" fontId="5" fillId="2" borderId="6" xfId="2" applyNumberFormat="1" applyFont="1" applyFill="1" applyBorder="1" applyAlignment="1">
      <alignment horizontal="center" vertical="center" wrapText="1"/>
    </xf>
    <xf numFmtId="164" fontId="5" fillId="2" borderId="7" xfId="2" applyNumberFormat="1" applyFont="1" applyFill="1" applyBorder="1" applyAlignment="1">
      <alignment horizontal="center" vertical="center" wrapText="1"/>
    </xf>
    <xf numFmtId="1" fontId="4" fillId="0" borderId="0" xfId="3" applyNumberFormat="1" applyFont="1" applyBorder="1" applyAlignment="1"/>
    <xf numFmtId="164" fontId="4" fillId="0" borderId="0" xfId="4" quotePrefix="1" applyNumberFormat="1" applyFont="1" applyAlignment="1"/>
    <xf numFmtId="164" fontId="4" fillId="0" borderId="0" xfId="3" applyNumberFormat="1" applyFont="1" applyBorder="1" applyAlignment="1"/>
    <xf numFmtId="164" fontId="4" fillId="0" borderId="2" xfId="1" applyNumberFormat="1" applyFont="1" applyBorder="1" applyAlignment="1">
      <alignment horizontal="right"/>
    </xf>
    <xf numFmtId="164" fontId="4" fillId="0" borderId="0" xfId="4" quotePrefix="1" applyNumberFormat="1" applyFont="1" applyFill="1" applyAlignment="1"/>
    <xf numFmtId="165" fontId="4" fillId="0" borderId="1" xfId="1" applyNumberFormat="1" applyFont="1" applyFill="1" applyBorder="1" applyAlignment="1">
      <alignment horizontal="right"/>
    </xf>
    <xf numFmtId="164" fontId="5" fillId="0" borderId="2" xfId="1" applyNumberFormat="1" applyFont="1" applyFill="1" applyBorder="1" applyAlignment="1">
      <alignment horizontal="right"/>
    </xf>
    <xf numFmtId="164" fontId="4" fillId="0" borderId="1" xfId="2" applyNumberFormat="1" applyFont="1" applyFill="1" applyBorder="1" applyAlignment="1">
      <alignment horizontal="right"/>
    </xf>
    <xf numFmtId="165" fontId="4" fillId="0" borderId="1" xfId="2" applyNumberFormat="1" applyFont="1" applyFill="1" applyBorder="1" applyAlignment="1">
      <alignment horizontal="right"/>
    </xf>
    <xf numFmtId="164" fontId="4" fillId="0" borderId="2" xfId="2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" fontId="5" fillId="0" borderId="0" xfId="3" applyNumberFormat="1" applyFont="1" applyBorder="1" applyAlignment="1"/>
    <xf numFmtId="164" fontId="5" fillId="0" borderId="0" xfId="3" applyNumberFormat="1" applyFont="1" applyBorder="1" applyAlignment="1"/>
    <xf numFmtId="164" fontId="5" fillId="0" borderId="0" xfId="1" applyNumberFormat="1" applyFont="1" applyBorder="1" applyAlignment="1">
      <alignment horizontal="right"/>
    </xf>
    <xf numFmtId="164" fontId="5" fillId="0" borderId="0" xfId="5" applyNumberFormat="1" applyFont="1" applyFill="1" applyBorder="1"/>
    <xf numFmtId="164" fontId="4" fillId="0" borderId="11" xfId="2" applyNumberFormat="1" applyFont="1" applyBorder="1"/>
    <xf numFmtId="164" fontId="5" fillId="0" borderId="0" xfId="6" applyNumberFormat="1" applyFont="1" applyBorder="1"/>
    <xf numFmtId="165" fontId="5" fillId="0" borderId="1" xfId="1" applyNumberFormat="1" applyFont="1" applyFill="1" applyBorder="1" applyAlignment="1">
      <alignment horizontal="right"/>
    </xf>
    <xf numFmtId="164" fontId="4" fillId="0" borderId="0" xfId="5" applyNumberFormat="1" applyFont="1" applyFill="1" applyBorder="1"/>
    <xf numFmtId="164" fontId="4" fillId="0" borderId="0" xfId="6" applyNumberFormat="1" applyFont="1" applyBorder="1"/>
    <xf numFmtId="164" fontId="4" fillId="0" borderId="11" xfId="6" applyNumberFormat="1" applyFont="1" applyBorder="1"/>
    <xf numFmtId="164" fontId="4" fillId="0" borderId="1" xfId="2" applyNumberFormat="1" applyFont="1" applyBorder="1"/>
    <xf numFmtId="164" fontId="5" fillId="0" borderId="1" xfId="2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166" fontId="5" fillId="0" borderId="1" xfId="1" applyNumberFormat="1" applyFont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6" fontId="5" fillId="0" borderId="1" xfId="1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4" fillId="0" borderId="1" xfId="2" applyNumberFormat="1" applyFont="1" applyFill="1" applyBorder="1" applyAlignment="1">
      <alignment horizontal="right"/>
    </xf>
    <xf numFmtId="166" fontId="4" fillId="0" borderId="1" xfId="2" applyNumberFormat="1" applyFont="1" applyBorder="1"/>
    <xf numFmtId="166" fontId="4" fillId="0" borderId="1" xfId="0" applyNumberFormat="1" applyFont="1" applyFill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right"/>
    </xf>
    <xf numFmtId="164" fontId="4" fillId="0" borderId="6" xfId="2" applyNumberFormat="1" applyFont="1" applyBorder="1"/>
    <xf numFmtId="164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5" fillId="0" borderId="11" xfId="1" applyNumberFormat="1" applyFont="1" applyFill="1" applyBorder="1" applyAlignment="1">
      <alignment horizontal="right"/>
    </xf>
    <xf numFmtId="164" fontId="4" fillId="0" borderId="11" xfId="3" applyNumberFormat="1" applyFont="1" applyBorder="1" applyAlignment="1"/>
    <xf numFmtId="164" fontId="5" fillId="0" borderId="11" xfId="2" applyNumberFormat="1" applyFont="1" applyBorder="1"/>
    <xf numFmtId="164" fontId="5" fillId="0" borderId="1" xfId="2" applyNumberFormat="1" applyFont="1" applyBorder="1"/>
    <xf numFmtId="164" fontId="5" fillId="0" borderId="11" xfId="1" applyNumberFormat="1" applyFont="1" applyBorder="1" applyAlignment="1">
      <alignment horizontal="right"/>
    </xf>
    <xf numFmtId="164" fontId="4" fillId="0" borderId="11" xfId="3" quotePrefix="1" applyNumberFormat="1" applyFont="1" applyBorder="1" applyAlignment="1"/>
    <xf numFmtId="164" fontId="4" fillId="0" borderId="11" xfId="4" quotePrefix="1" applyNumberFormat="1" applyFont="1" applyBorder="1" applyAlignment="1"/>
    <xf numFmtId="164" fontId="5" fillId="0" borderId="11" xfId="6" applyNumberFormat="1" applyFont="1" applyBorder="1"/>
    <xf numFmtId="1" fontId="4" fillId="0" borderId="11" xfId="3" applyNumberFormat="1" applyFont="1" applyBorder="1" applyAlignment="1"/>
    <xf numFmtId="164" fontId="5" fillId="0" borderId="11" xfId="3" applyNumberFormat="1" applyFont="1" applyBorder="1" applyAlignment="1"/>
    <xf numFmtId="1" fontId="5" fillId="0" borderId="11" xfId="3" applyNumberFormat="1" applyFont="1" applyBorder="1" applyAlignment="1"/>
    <xf numFmtId="164" fontId="4" fillId="0" borderId="11" xfId="1" applyNumberFormat="1" applyFont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0" fontId="4" fillId="0" borderId="0" xfId="12" applyFont="1"/>
    <xf numFmtId="0" fontId="4" fillId="0" borderId="0" xfId="0" applyFont="1" applyAlignment="1">
      <alignment vertical="center"/>
    </xf>
    <xf numFmtId="164" fontId="4" fillId="0" borderId="0" xfId="4" quotePrefix="1" applyNumberFormat="1" applyFont="1" applyBorder="1" applyAlignment="1"/>
    <xf numFmtId="164" fontId="4" fillId="0" borderId="11" xfId="2" applyNumberFormat="1" applyFont="1" applyBorder="1" applyAlignment="1">
      <alignment horizontal="left"/>
    </xf>
    <xf numFmtId="164" fontId="4" fillId="0" borderId="11" xfId="6" applyNumberFormat="1" applyFont="1" applyBorder="1" applyAlignment="1">
      <alignment horizontal="left"/>
    </xf>
    <xf numFmtId="164" fontId="5" fillId="0" borderId="11" xfId="6" applyNumberFormat="1" applyFont="1" applyBorder="1" applyAlignment="1">
      <alignment horizontal="left"/>
    </xf>
    <xf numFmtId="164" fontId="5" fillId="0" borderId="11" xfId="2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164" fontId="5" fillId="0" borderId="0" xfId="2" applyNumberFormat="1" applyFont="1" applyFill="1" applyBorder="1" applyAlignment="1">
      <alignment horizontal="center" vertical="center" wrapText="1"/>
    </xf>
    <xf numFmtId="164" fontId="4" fillId="0" borderId="0" xfId="2" applyNumberFormat="1" applyFont="1" applyFill="1"/>
    <xf numFmtId="165" fontId="5" fillId="0" borderId="1" xfId="2" applyNumberFormat="1" applyFont="1" applyFill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right"/>
    </xf>
    <xf numFmtId="164" fontId="4" fillId="0" borderId="0" xfId="2" applyNumberFormat="1" applyFont="1" applyFill="1" applyBorder="1"/>
    <xf numFmtId="164" fontId="4" fillId="0" borderId="5" xfId="3" applyNumberFormat="1" applyFont="1" applyBorder="1" applyAlignment="1"/>
    <xf numFmtId="166" fontId="5" fillId="0" borderId="11" xfId="1" applyNumberFormat="1" applyFont="1" applyFill="1" applyBorder="1" applyAlignment="1">
      <alignment horizontal="right"/>
    </xf>
    <xf numFmtId="1" fontId="4" fillId="0" borderId="0" xfId="3" quotePrefix="1" applyNumberFormat="1" applyFont="1" applyBorder="1" applyAlignment="1">
      <alignment horizontal="left"/>
    </xf>
    <xf numFmtId="165" fontId="4" fillId="0" borderId="1" xfId="0" applyNumberFormat="1" applyFont="1" applyFill="1" applyBorder="1" applyAlignment="1">
      <alignment horizontal="right"/>
    </xf>
    <xf numFmtId="1" fontId="4" fillId="0" borderId="11" xfId="3" quotePrefix="1" applyNumberFormat="1" applyFont="1" applyBorder="1" applyAlignment="1"/>
    <xf numFmtId="166" fontId="5" fillId="0" borderId="2" xfId="1" applyNumberFormat="1" applyFont="1" applyFill="1" applyBorder="1" applyAlignment="1">
      <alignment horizontal="right"/>
    </xf>
    <xf numFmtId="164" fontId="4" fillId="0" borderId="11" xfId="6" quotePrefix="1" applyNumberFormat="1" applyFont="1" applyBorder="1"/>
    <xf numFmtId="0" fontId="4" fillId="0" borderId="1" xfId="1" applyNumberFormat="1" applyFont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4" fillId="0" borderId="11" xfId="6" quotePrefix="1" applyNumberFormat="1" applyFont="1" applyBorder="1" applyAlignment="1">
      <alignment horizontal="left"/>
    </xf>
    <xf numFmtId="165" fontId="4" fillId="0" borderId="1" xfId="2" applyNumberFormat="1" applyFont="1" applyBorder="1"/>
    <xf numFmtId="164" fontId="4" fillId="0" borderId="2" xfId="2" applyNumberFormat="1" applyFont="1" applyBorder="1"/>
    <xf numFmtId="164" fontId="5" fillId="0" borderId="8" xfId="2" applyNumberFormat="1" applyFont="1" applyBorder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164" fontId="5" fillId="0" borderId="2" xfId="2" applyNumberFormat="1" applyFont="1" applyFill="1" applyBorder="1" applyAlignment="1">
      <alignment horizontal="center" vertical="center" wrapText="1"/>
    </xf>
    <xf numFmtId="164" fontId="5" fillId="0" borderId="0" xfId="2" applyNumberFormat="1" applyFont="1" applyFill="1" applyAlignment="1">
      <alignment horizontal="center"/>
    </xf>
    <xf numFmtId="164" fontId="5" fillId="0" borderId="0" xfId="2" applyNumberFormat="1" applyFont="1" applyAlignment="1">
      <alignment horizontal="center"/>
    </xf>
    <xf numFmtId="164" fontId="5" fillId="2" borderId="9" xfId="2" applyNumberFormat="1" applyFont="1" applyFill="1" applyBorder="1" applyAlignment="1">
      <alignment horizontal="center" vertical="center" wrapText="1"/>
    </xf>
    <xf numFmtId="164" fontId="5" fillId="2" borderId="11" xfId="2" applyNumberFormat="1" applyFont="1" applyFill="1" applyBorder="1" applyAlignment="1">
      <alignment horizontal="center" vertical="center" wrapText="1"/>
    </xf>
    <xf numFmtId="164" fontId="5" fillId="2" borderId="5" xfId="2" applyNumberFormat="1" applyFont="1" applyFill="1" applyBorder="1" applyAlignment="1">
      <alignment horizontal="center" vertical="center" wrapText="1"/>
    </xf>
    <xf numFmtId="164" fontId="5" fillId="2" borderId="4" xfId="2" applyNumberFormat="1" applyFont="1" applyFill="1" applyBorder="1" applyAlignment="1">
      <alignment horizontal="center" vertical="center" wrapText="1"/>
    </xf>
    <xf numFmtId="164" fontId="5" fillId="2" borderId="10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5" fontId="5" fillId="2" borderId="3" xfId="2" applyNumberFormat="1" applyFont="1" applyFill="1" applyBorder="1" applyAlignment="1">
      <alignment horizontal="center" vertical="center" wrapText="1"/>
    </xf>
    <xf numFmtId="165" fontId="5" fillId="2" borderId="6" xfId="2" applyNumberFormat="1" applyFont="1" applyFill="1" applyBorder="1" applyAlignment="1">
      <alignment horizontal="center" vertical="center" wrapText="1"/>
    </xf>
  </cellXfs>
  <cellStyles count="13">
    <cellStyle name="Normal" xfId="0" builtinId="0"/>
    <cellStyle name="Normal 2" xfId="7"/>
    <cellStyle name="Normal 3" xfId="9"/>
    <cellStyle name="Normal 4" xfId="10"/>
    <cellStyle name="Normal 5" xfId="11"/>
    <cellStyle name="Normal_221-04" xfId="6"/>
    <cellStyle name="Normal_221-05" xfId="8"/>
    <cellStyle name="Normal_221-08" xfId="3"/>
    <cellStyle name="Normal_97-04" xfId="12"/>
    <cellStyle name="Normal_Boletin Nac V 2002" xfId="1"/>
    <cellStyle name="Normal_consultoria1" xfId="2"/>
    <cellStyle name="Normal_impares de naci98" xfId="5"/>
    <cellStyle name="Normal_NV2003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0"/>
  <sheetViews>
    <sheetView tabSelected="1" zoomScaleNormal="100" zoomScaleSheetLayoutView="100" workbookViewId="0">
      <selection activeCell="J19" sqref="J19"/>
    </sheetView>
  </sheetViews>
  <sheetFormatPr baseColWidth="10" defaultColWidth="11.42578125" defaultRowHeight="12.75" x14ac:dyDescent="0.2"/>
  <cols>
    <col min="1" max="1" width="33.7109375" style="1" customWidth="1"/>
    <col min="2" max="2" width="12" style="1" customWidth="1"/>
    <col min="3" max="3" width="12" style="7" customWidth="1"/>
    <col min="4" max="7" width="12" style="1" customWidth="1"/>
    <col min="8" max="8" width="11.42578125" style="2"/>
    <col min="9" max="9" width="11.7109375" style="1" bestFit="1" customWidth="1"/>
    <col min="10" max="16384" width="11.42578125" style="1"/>
  </cols>
  <sheetData>
    <row r="1" spans="1:16" ht="15" customHeight="1" x14ac:dyDescent="0.2">
      <c r="A1" s="100" t="s">
        <v>41</v>
      </c>
      <c r="B1" s="100"/>
      <c r="C1" s="100"/>
      <c r="D1" s="100"/>
      <c r="E1" s="100"/>
      <c r="F1" s="100"/>
      <c r="G1" s="100"/>
      <c r="P1" s="1" t="s">
        <v>46</v>
      </c>
    </row>
    <row r="2" spans="1:16" ht="15" customHeight="1" x14ac:dyDescent="0.2">
      <c r="A2" s="101" t="s">
        <v>47</v>
      </c>
      <c r="B2" s="101"/>
      <c r="C2" s="101"/>
      <c r="D2" s="101"/>
      <c r="E2" s="101"/>
      <c r="F2" s="101"/>
      <c r="G2" s="101"/>
    </row>
    <row r="3" spans="1:16" ht="12.6" customHeight="1" x14ac:dyDescent="0.2">
      <c r="A3" s="96"/>
      <c r="B3" s="97"/>
      <c r="C3" s="98"/>
      <c r="D3" s="97"/>
      <c r="E3" s="97"/>
      <c r="F3" s="97"/>
      <c r="G3" s="97"/>
    </row>
    <row r="4" spans="1:16" ht="24.95" customHeight="1" x14ac:dyDescent="0.2">
      <c r="A4" s="102" t="s">
        <v>40</v>
      </c>
      <c r="B4" s="105" t="s">
        <v>0</v>
      </c>
      <c r="C4" s="106"/>
      <c r="D4" s="106"/>
      <c r="E4" s="106"/>
      <c r="F4" s="106"/>
      <c r="G4" s="106"/>
    </row>
    <row r="5" spans="1:16" ht="24.95" customHeight="1" x14ac:dyDescent="0.2">
      <c r="A5" s="103"/>
      <c r="B5" s="107" t="s">
        <v>1</v>
      </c>
      <c r="C5" s="109" t="s">
        <v>7</v>
      </c>
      <c r="D5" s="105" t="s">
        <v>6</v>
      </c>
      <c r="E5" s="106"/>
      <c r="F5" s="106"/>
      <c r="G5" s="106"/>
    </row>
    <row r="6" spans="1:16" ht="24.95" customHeight="1" x14ac:dyDescent="0.2">
      <c r="A6" s="104"/>
      <c r="B6" s="108"/>
      <c r="C6" s="110"/>
      <c r="D6" s="16" t="s">
        <v>4</v>
      </c>
      <c r="E6" s="16" t="s">
        <v>3</v>
      </c>
      <c r="F6" s="16" t="s">
        <v>2</v>
      </c>
      <c r="G6" s="17" t="s">
        <v>8</v>
      </c>
    </row>
    <row r="7" spans="1:16" ht="15.4" customHeight="1" x14ac:dyDescent="0.2">
      <c r="A7" s="79"/>
      <c r="B7" s="77"/>
      <c r="C7" s="81"/>
      <c r="D7" s="78"/>
      <c r="E7" s="78"/>
      <c r="F7" s="78"/>
      <c r="G7" s="99"/>
    </row>
    <row r="8" spans="1:16" s="4" customFormat="1" ht="15.4" customHeight="1" x14ac:dyDescent="0.2">
      <c r="A8" s="11" t="s">
        <v>42</v>
      </c>
      <c r="B8" s="15">
        <f>SUM(D8:G8)</f>
        <v>6868</v>
      </c>
      <c r="C8" s="5">
        <f>SUM(C10,C17,C25:C32)</f>
        <v>100</v>
      </c>
      <c r="D8" s="12">
        <f>SUM(D10,D17,D25:D32)</f>
        <v>1603</v>
      </c>
      <c r="E8" s="12">
        <f t="shared" ref="E8:G8" si="0">SUM(E10,E17,E25:E32)</f>
        <v>695</v>
      </c>
      <c r="F8" s="12">
        <f t="shared" si="0"/>
        <v>4542</v>
      </c>
      <c r="G8" s="14">
        <f t="shared" si="0"/>
        <v>28</v>
      </c>
      <c r="H8" s="3"/>
    </row>
    <row r="9" spans="1:16" s="4" customFormat="1" ht="15.4" customHeight="1" x14ac:dyDescent="0.2">
      <c r="A9" s="11"/>
      <c r="B9" s="15"/>
      <c r="C9" s="13"/>
      <c r="D9" s="12"/>
      <c r="E9" s="42"/>
      <c r="F9" s="14"/>
      <c r="G9" s="14"/>
      <c r="H9" s="3"/>
    </row>
    <row r="10" spans="1:16" s="4" customFormat="1" ht="15.4" customHeight="1" x14ac:dyDescent="0.2">
      <c r="A10" s="18" t="s">
        <v>10</v>
      </c>
      <c r="B10" s="15">
        <f>SUM(D10:G10)</f>
        <v>33</v>
      </c>
      <c r="C10" s="5">
        <f>B10/$B$8*100</f>
        <v>0.48048922539312749</v>
      </c>
      <c r="D10" s="12">
        <f>SUM(D12:D15)</f>
        <v>19</v>
      </c>
      <c r="E10" s="42">
        <f>SUM(E12:E15)</f>
        <v>0</v>
      </c>
      <c r="F10" s="12">
        <f>SUM(F12:F15)</f>
        <v>14</v>
      </c>
      <c r="G10" s="14">
        <f>SUM(G12:G15)</f>
        <v>0</v>
      </c>
      <c r="H10" s="3"/>
    </row>
    <row r="11" spans="1:16" s="4" customFormat="1" ht="15.4" customHeight="1" x14ac:dyDescent="0.2">
      <c r="A11" s="18"/>
      <c r="B11" s="15"/>
      <c r="C11" s="5"/>
      <c r="D11" s="12"/>
      <c r="E11" s="42"/>
      <c r="F11" s="12"/>
      <c r="G11" s="14"/>
      <c r="H11" s="3"/>
    </row>
    <row r="12" spans="1:16" s="4" customFormat="1" ht="15.4" customHeight="1" x14ac:dyDescent="0.2">
      <c r="A12" s="86" t="s">
        <v>48</v>
      </c>
      <c r="B12" s="15">
        <f>SUM(D12:G12)</f>
        <v>1</v>
      </c>
      <c r="C12" s="5">
        <f>B12/$B$8*100</f>
        <v>1.4560279557367502E-2</v>
      </c>
      <c r="D12" s="10">
        <v>1</v>
      </c>
      <c r="E12" s="41">
        <v>0</v>
      </c>
      <c r="F12" s="12">
        <v>0</v>
      </c>
      <c r="G12" s="14">
        <v>0</v>
      </c>
      <c r="H12" s="3"/>
    </row>
    <row r="13" spans="1:16" s="4" customFormat="1" ht="15.4" customHeight="1" x14ac:dyDescent="0.2">
      <c r="A13" s="19" t="s">
        <v>11</v>
      </c>
      <c r="B13" s="12">
        <f t="shared" ref="B13:B15" si="1">SUM(D13:G13)</f>
        <v>1</v>
      </c>
      <c r="C13" s="5">
        <f t="shared" ref="C13:C32" si="2">B13/$B$8*100</f>
        <v>1.4560279557367502E-2</v>
      </c>
      <c r="D13" s="43">
        <v>1</v>
      </c>
      <c r="E13" s="51">
        <v>0</v>
      </c>
      <c r="F13" s="43">
        <v>0</v>
      </c>
      <c r="G13" s="44">
        <v>0</v>
      </c>
      <c r="H13" s="3"/>
    </row>
    <row r="14" spans="1:16" s="4" customFormat="1" ht="15.4" customHeight="1" x14ac:dyDescent="0.2">
      <c r="A14" s="19" t="s">
        <v>14</v>
      </c>
      <c r="B14" s="12">
        <f t="shared" si="1"/>
        <v>6</v>
      </c>
      <c r="C14" s="5">
        <f t="shared" si="2"/>
        <v>8.736167734420501E-2</v>
      </c>
      <c r="D14" s="43">
        <v>4</v>
      </c>
      <c r="E14" s="51">
        <v>0</v>
      </c>
      <c r="F14" s="43">
        <v>2</v>
      </c>
      <c r="G14" s="44">
        <v>0</v>
      </c>
      <c r="H14" s="3"/>
    </row>
    <row r="15" spans="1:16" s="4" customFormat="1" ht="15.4" customHeight="1" x14ac:dyDescent="0.2">
      <c r="A15" s="19" t="s">
        <v>12</v>
      </c>
      <c r="B15" s="12">
        <f t="shared" si="1"/>
        <v>25</v>
      </c>
      <c r="C15" s="5">
        <f t="shared" si="2"/>
        <v>0.36400698893418754</v>
      </c>
      <c r="D15" s="43">
        <v>13</v>
      </c>
      <c r="E15" s="51">
        <v>0</v>
      </c>
      <c r="F15" s="43">
        <v>12</v>
      </c>
      <c r="G15" s="44">
        <v>0</v>
      </c>
      <c r="H15" s="3"/>
    </row>
    <row r="16" spans="1:16" s="4" customFormat="1" ht="15.4" customHeight="1" x14ac:dyDescent="0.2">
      <c r="A16" s="19"/>
      <c r="B16" s="12"/>
      <c r="C16" s="5"/>
      <c r="D16" s="43"/>
      <c r="E16" s="41"/>
      <c r="F16" s="43"/>
      <c r="G16" s="44"/>
      <c r="H16" s="3"/>
    </row>
    <row r="17" spans="1:8" s="4" customFormat="1" ht="15.4" customHeight="1" x14ac:dyDescent="0.2">
      <c r="A17" s="18" t="s">
        <v>13</v>
      </c>
      <c r="B17" s="15">
        <f>SUM(D17:G17)</f>
        <v>722</v>
      </c>
      <c r="C17" s="5">
        <f t="shared" si="2"/>
        <v>10.512521840419337</v>
      </c>
      <c r="D17" s="12">
        <f>SUM(D19:D23)</f>
        <v>335</v>
      </c>
      <c r="E17" s="42">
        <f>SUM(E19:E23)</f>
        <v>8</v>
      </c>
      <c r="F17" s="12">
        <f>SUM(F19:F23)</f>
        <v>376</v>
      </c>
      <c r="G17" s="14">
        <f>SUM(G19:G23)</f>
        <v>3</v>
      </c>
      <c r="H17" s="3"/>
    </row>
    <row r="18" spans="1:8" s="4" customFormat="1" ht="15.4" customHeight="1" x14ac:dyDescent="0.2">
      <c r="A18" s="29"/>
      <c r="B18" s="15"/>
      <c r="C18" s="5"/>
      <c r="D18" s="12"/>
      <c r="E18" s="42"/>
      <c r="F18" s="12"/>
      <c r="G18" s="14"/>
      <c r="H18" s="3"/>
    </row>
    <row r="19" spans="1:8" s="4" customFormat="1" ht="15.4" customHeight="1" x14ac:dyDescent="0.2">
      <c r="A19" s="19" t="s">
        <v>15</v>
      </c>
      <c r="B19" s="12">
        <f t="shared" ref="B19:B32" si="3">SUM(D19:G19)</f>
        <v>45</v>
      </c>
      <c r="C19" s="5">
        <f t="shared" si="2"/>
        <v>0.6552125800815376</v>
      </c>
      <c r="D19" s="43">
        <v>34</v>
      </c>
      <c r="E19" s="51">
        <v>0</v>
      </c>
      <c r="F19" s="43">
        <v>11</v>
      </c>
      <c r="G19" s="44">
        <v>0</v>
      </c>
      <c r="H19" s="3"/>
    </row>
    <row r="20" spans="1:8" s="4" customFormat="1" ht="15.4" customHeight="1" x14ac:dyDescent="0.2">
      <c r="A20" s="19" t="s">
        <v>16</v>
      </c>
      <c r="B20" s="12">
        <f t="shared" si="3"/>
        <v>81</v>
      </c>
      <c r="C20" s="5">
        <f t="shared" si="2"/>
        <v>1.1793826441467676</v>
      </c>
      <c r="D20" s="43">
        <v>54</v>
      </c>
      <c r="E20" s="51">
        <v>0</v>
      </c>
      <c r="F20" s="43">
        <v>27</v>
      </c>
      <c r="G20" s="44">
        <v>0</v>
      </c>
      <c r="H20" s="3"/>
    </row>
    <row r="21" spans="1:8" s="4" customFormat="1" ht="15.4" customHeight="1" x14ac:dyDescent="0.2">
      <c r="A21" s="19" t="s">
        <v>17</v>
      </c>
      <c r="B21" s="12">
        <f t="shared" si="3"/>
        <v>127</v>
      </c>
      <c r="C21" s="5">
        <f t="shared" si="2"/>
        <v>1.8491555037856728</v>
      </c>
      <c r="D21" s="43">
        <v>70</v>
      </c>
      <c r="E21" s="51">
        <v>0</v>
      </c>
      <c r="F21" s="43">
        <v>56</v>
      </c>
      <c r="G21" s="44">
        <v>1</v>
      </c>
      <c r="H21" s="3"/>
    </row>
    <row r="22" spans="1:8" s="4" customFormat="1" ht="15.4" customHeight="1" x14ac:dyDescent="0.2">
      <c r="A22" s="19" t="s">
        <v>19</v>
      </c>
      <c r="B22" s="12">
        <f t="shared" si="3"/>
        <v>208</v>
      </c>
      <c r="C22" s="5">
        <f t="shared" si="2"/>
        <v>3.0285381479324402</v>
      </c>
      <c r="D22" s="43">
        <v>84</v>
      </c>
      <c r="E22" s="41">
        <v>1</v>
      </c>
      <c r="F22" s="43">
        <v>122</v>
      </c>
      <c r="G22" s="44">
        <v>1</v>
      </c>
      <c r="H22" s="3"/>
    </row>
    <row r="23" spans="1:8" s="4" customFormat="1" ht="15.4" customHeight="1" x14ac:dyDescent="0.2">
      <c r="A23" s="19" t="s">
        <v>18</v>
      </c>
      <c r="B23" s="12">
        <f t="shared" si="3"/>
        <v>261</v>
      </c>
      <c r="C23" s="5">
        <f t="shared" si="2"/>
        <v>3.8002329644729183</v>
      </c>
      <c r="D23" s="43">
        <v>93</v>
      </c>
      <c r="E23" s="41">
        <v>7</v>
      </c>
      <c r="F23" s="43">
        <v>160</v>
      </c>
      <c r="G23" s="44">
        <v>1</v>
      </c>
      <c r="H23" s="3"/>
    </row>
    <row r="24" spans="1:8" s="4" customFormat="1" ht="15.4" customHeight="1" x14ac:dyDescent="0.2">
      <c r="A24" s="19"/>
      <c r="B24" s="12"/>
      <c r="C24" s="5"/>
      <c r="D24" s="43"/>
      <c r="E24" s="41"/>
      <c r="F24" s="43"/>
      <c r="G24" s="44"/>
      <c r="H24" s="3"/>
    </row>
    <row r="25" spans="1:8" ht="15.4" customHeight="1" x14ac:dyDescent="0.2">
      <c r="A25" s="18" t="s">
        <v>20</v>
      </c>
      <c r="B25" s="12">
        <f t="shared" si="3"/>
        <v>1748</v>
      </c>
      <c r="C25" s="5">
        <f t="shared" si="2"/>
        <v>25.451368666278391</v>
      </c>
      <c r="D25" s="43">
        <v>481</v>
      </c>
      <c r="E25" s="41">
        <v>71</v>
      </c>
      <c r="F25" s="43">
        <v>1191</v>
      </c>
      <c r="G25" s="44">
        <v>5</v>
      </c>
    </row>
    <row r="26" spans="1:8" ht="15.4" customHeight="1" x14ac:dyDescent="0.2">
      <c r="A26" s="18" t="s">
        <v>21</v>
      </c>
      <c r="B26" s="12">
        <f t="shared" si="3"/>
        <v>1598</v>
      </c>
      <c r="C26" s="5">
        <f t="shared" si="2"/>
        <v>23.267326732673268</v>
      </c>
      <c r="D26" s="43">
        <v>312</v>
      </c>
      <c r="E26" s="41">
        <v>165</v>
      </c>
      <c r="F26" s="43">
        <v>1119</v>
      </c>
      <c r="G26" s="44">
        <v>2</v>
      </c>
    </row>
    <row r="27" spans="1:8" ht="15.4" customHeight="1" x14ac:dyDescent="0.2">
      <c r="A27" s="18" t="s">
        <v>22</v>
      </c>
      <c r="B27" s="12">
        <f t="shared" si="3"/>
        <v>1303</v>
      </c>
      <c r="C27" s="5">
        <f t="shared" si="2"/>
        <v>18.972044263249856</v>
      </c>
      <c r="D27" s="43">
        <v>216</v>
      </c>
      <c r="E27" s="41">
        <v>188</v>
      </c>
      <c r="F27" s="43">
        <v>893</v>
      </c>
      <c r="G27" s="44">
        <v>6</v>
      </c>
    </row>
    <row r="28" spans="1:8" ht="15.4" customHeight="1" x14ac:dyDescent="0.2">
      <c r="A28" s="18" t="s">
        <v>23</v>
      </c>
      <c r="B28" s="12">
        <f t="shared" si="3"/>
        <v>960</v>
      </c>
      <c r="C28" s="5">
        <f t="shared" si="2"/>
        <v>13.977868375072802</v>
      </c>
      <c r="D28" s="43">
        <v>163</v>
      </c>
      <c r="E28" s="41">
        <v>169</v>
      </c>
      <c r="F28" s="43">
        <v>624</v>
      </c>
      <c r="G28" s="44">
        <v>4</v>
      </c>
    </row>
    <row r="29" spans="1:8" ht="15.4" customHeight="1" x14ac:dyDescent="0.2">
      <c r="A29" s="18" t="s">
        <v>24</v>
      </c>
      <c r="B29" s="12">
        <f t="shared" si="3"/>
        <v>443</v>
      </c>
      <c r="C29" s="5">
        <f t="shared" si="2"/>
        <v>6.450203843913803</v>
      </c>
      <c r="D29" s="43">
        <v>57</v>
      </c>
      <c r="E29" s="41">
        <v>86</v>
      </c>
      <c r="F29" s="43">
        <v>292</v>
      </c>
      <c r="G29" s="44">
        <v>8</v>
      </c>
    </row>
    <row r="30" spans="1:8" ht="15.4" customHeight="1" x14ac:dyDescent="0.2">
      <c r="A30" s="18" t="s">
        <v>25</v>
      </c>
      <c r="B30" s="12">
        <f t="shared" si="3"/>
        <v>42</v>
      </c>
      <c r="C30" s="5">
        <f t="shared" si="2"/>
        <v>0.611531741409435</v>
      </c>
      <c r="D30" s="43">
        <v>6</v>
      </c>
      <c r="E30" s="41">
        <v>8</v>
      </c>
      <c r="F30" s="43">
        <v>28</v>
      </c>
      <c r="G30" s="44">
        <v>0</v>
      </c>
    </row>
    <row r="31" spans="1:8" ht="15.4" customHeight="1" x14ac:dyDescent="0.2">
      <c r="A31" s="18" t="s">
        <v>26</v>
      </c>
      <c r="B31" s="12">
        <f t="shared" si="3"/>
        <v>3</v>
      </c>
      <c r="C31" s="5">
        <f t="shared" si="2"/>
        <v>4.3680838672102505E-2</v>
      </c>
      <c r="D31" s="43">
        <v>1</v>
      </c>
      <c r="E31" s="43">
        <v>0</v>
      </c>
      <c r="F31" s="43">
        <v>2</v>
      </c>
      <c r="G31" s="44">
        <v>0</v>
      </c>
    </row>
    <row r="32" spans="1:8" ht="15.4" customHeight="1" x14ac:dyDescent="0.2">
      <c r="A32" s="18" t="s">
        <v>27</v>
      </c>
      <c r="B32" s="12">
        <f t="shared" si="3"/>
        <v>16</v>
      </c>
      <c r="C32" s="5">
        <f t="shared" si="2"/>
        <v>0.23296447291788003</v>
      </c>
      <c r="D32" s="43">
        <v>13</v>
      </c>
      <c r="E32" s="43">
        <v>0</v>
      </c>
      <c r="F32" s="43">
        <v>3</v>
      </c>
      <c r="G32" s="44">
        <v>0</v>
      </c>
    </row>
    <row r="33" spans="1:8" ht="15.4" customHeight="1" x14ac:dyDescent="0.2">
      <c r="A33" s="18"/>
      <c r="B33" s="12"/>
      <c r="C33" s="5"/>
      <c r="D33" s="43"/>
      <c r="E33" s="41"/>
      <c r="F33" s="44"/>
      <c r="G33" s="44"/>
    </row>
    <row r="34" spans="1:8" ht="15.4" customHeight="1" x14ac:dyDescent="0.2">
      <c r="A34" s="36" t="s">
        <v>28</v>
      </c>
      <c r="B34" s="15">
        <f>SUM(D34:G34)</f>
        <v>372</v>
      </c>
      <c r="C34" s="23">
        <f>B34/$B$8*100</f>
        <v>5.4164239953407103</v>
      </c>
      <c r="D34" s="15">
        <f>SUM(D36,D40,D48:D54)</f>
        <v>150</v>
      </c>
      <c r="E34" s="46">
        <f>SUM(E36,E40,E48:E54)</f>
        <v>8</v>
      </c>
      <c r="F34" s="15">
        <f>SUM(F36,F40,F48:F54)</f>
        <v>214</v>
      </c>
      <c r="G34" s="24">
        <f>SUM(G36,G40,G48:G54)</f>
        <v>0</v>
      </c>
    </row>
    <row r="35" spans="1:8" ht="15.4" customHeight="1" x14ac:dyDescent="0.2">
      <c r="A35" s="32"/>
      <c r="B35" s="15"/>
      <c r="C35" s="23"/>
      <c r="D35" s="15"/>
      <c r="E35" s="46"/>
      <c r="F35" s="15"/>
      <c r="G35" s="24"/>
    </row>
    <row r="36" spans="1:8" s="4" customFormat="1" ht="15.4" customHeight="1" x14ac:dyDescent="0.2">
      <c r="A36" s="18" t="s">
        <v>10</v>
      </c>
      <c r="B36" s="15">
        <f>SUM(D36:G36)</f>
        <v>5</v>
      </c>
      <c r="C36" s="23">
        <f>B36/$B$8*100</f>
        <v>7.2801397786837502E-2</v>
      </c>
      <c r="D36" s="15">
        <f>SUM(D38:D38)</f>
        <v>0</v>
      </c>
      <c r="E36" s="46">
        <f>SUM(E38:E38)</f>
        <v>0</v>
      </c>
      <c r="F36" s="15">
        <f>SUM(F38:F38)</f>
        <v>5</v>
      </c>
      <c r="G36" s="24">
        <f>SUM(G38:G38)</f>
        <v>0</v>
      </c>
      <c r="H36" s="3"/>
    </row>
    <row r="37" spans="1:8" s="4" customFormat="1" ht="15.4" customHeight="1" x14ac:dyDescent="0.2">
      <c r="A37" s="29"/>
      <c r="B37" s="15"/>
      <c r="C37" s="23"/>
      <c r="D37" s="15"/>
      <c r="E37" s="46"/>
      <c r="F37" s="15"/>
      <c r="G37" s="28"/>
      <c r="H37" s="3"/>
    </row>
    <row r="38" spans="1:8" s="4" customFormat="1" ht="15.4" customHeight="1" x14ac:dyDescent="0.2">
      <c r="A38" s="19" t="s">
        <v>12</v>
      </c>
      <c r="B38" s="15">
        <f>SUM(D38:G38)</f>
        <v>5</v>
      </c>
      <c r="C38" s="23">
        <f>B38/$B$8*100</f>
        <v>7.2801397786837502E-2</v>
      </c>
      <c r="D38" s="43">
        <v>0</v>
      </c>
      <c r="E38" s="51">
        <v>0</v>
      </c>
      <c r="F38" s="43">
        <v>5</v>
      </c>
      <c r="G38" s="44">
        <v>0</v>
      </c>
      <c r="H38" s="3"/>
    </row>
    <row r="39" spans="1:8" s="4" customFormat="1" ht="15.4" customHeight="1" x14ac:dyDescent="0.2">
      <c r="A39" s="19"/>
      <c r="B39" s="15"/>
      <c r="C39" s="23"/>
      <c r="D39" s="43"/>
      <c r="E39" s="47"/>
      <c r="F39" s="43"/>
      <c r="G39" s="44"/>
      <c r="H39" s="3"/>
    </row>
    <row r="40" spans="1:8" s="4" customFormat="1" ht="15.4" customHeight="1" x14ac:dyDescent="0.2">
      <c r="A40" s="20" t="s">
        <v>13</v>
      </c>
      <c r="B40" s="15">
        <f>SUM(D40:G40)</f>
        <v>61</v>
      </c>
      <c r="C40" s="23">
        <f>B40/$B$8*100</f>
        <v>0.88817705299941763</v>
      </c>
      <c r="D40" s="15">
        <f>SUM(D42:D46)</f>
        <v>28</v>
      </c>
      <c r="E40" s="15">
        <f>SUM(E42:E46)</f>
        <v>0</v>
      </c>
      <c r="F40" s="15">
        <f>SUM(F42:F46)</f>
        <v>33</v>
      </c>
      <c r="G40" s="24">
        <f>SUM(G42:G46)</f>
        <v>0</v>
      </c>
      <c r="H40" s="3"/>
    </row>
    <row r="41" spans="1:8" s="4" customFormat="1" ht="15.4" customHeight="1" x14ac:dyDescent="0.2">
      <c r="A41" s="30"/>
      <c r="B41" s="15"/>
      <c r="C41" s="23"/>
      <c r="D41" s="15"/>
      <c r="E41" s="46"/>
      <c r="F41" s="15"/>
      <c r="G41" s="24"/>
      <c r="H41" s="3"/>
    </row>
    <row r="42" spans="1:8" s="4" customFormat="1" ht="15.4" customHeight="1" x14ac:dyDescent="0.2">
      <c r="A42" s="19" t="s">
        <v>15</v>
      </c>
      <c r="B42" s="15">
        <f>SUM(D42:G42)</f>
        <v>3</v>
      </c>
      <c r="C42" s="23">
        <f>B42/$B$8*100</f>
        <v>4.3680838672102505E-2</v>
      </c>
      <c r="D42" s="43">
        <v>3</v>
      </c>
      <c r="E42" s="51">
        <v>0</v>
      </c>
      <c r="F42" s="43">
        <v>0</v>
      </c>
      <c r="G42" s="44">
        <v>0</v>
      </c>
      <c r="H42" s="3"/>
    </row>
    <row r="43" spans="1:8" s="4" customFormat="1" ht="15.4" customHeight="1" x14ac:dyDescent="0.2">
      <c r="A43" s="19" t="s">
        <v>16</v>
      </c>
      <c r="B43" s="15">
        <f>SUM(D43:G43)</f>
        <v>7</v>
      </c>
      <c r="C43" s="23">
        <f>B43/$B$8*100</f>
        <v>0.10192195690157252</v>
      </c>
      <c r="D43" s="43">
        <v>5</v>
      </c>
      <c r="E43" s="51">
        <v>0</v>
      </c>
      <c r="F43" s="43">
        <v>2</v>
      </c>
      <c r="G43" s="44">
        <v>0</v>
      </c>
      <c r="H43" s="3"/>
    </row>
    <row r="44" spans="1:8" s="4" customFormat="1" ht="15.4" customHeight="1" x14ac:dyDescent="0.2">
      <c r="A44" s="19" t="s">
        <v>17</v>
      </c>
      <c r="B44" s="15">
        <f>SUM(D44:G44)</f>
        <v>15</v>
      </c>
      <c r="C44" s="23">
        <f>B44/$B$8*100</f>
        <v>0.21840419336051253</v>
      </c>
      <c r="D44" s="43">
        <v>8</v>
      </c>
      <c r="E44" s="51">
        <v>0</v>
      </c>
      <c r="F44" s="43">
        <v>7</v>
      </c>
      <c r="G44" s="44">
        <v>0</v>
      </c>
      <c r="H44" s="3"/>
    </row>
    <row r="45" spans="1:8" s="4" customFormat="1" ht="15.4" customHeight="1" x14ac:dyDescent="0.2">
      <c r="A45" s="19" t="s">
        <v>19</v>
      </c>
      <c r="B45" s="15">
        <f>SUM(D45:G45)</f>
        <v>17</v>
      </c>
      <c r="C45" s="23">
        <f>B45/$B$8*100</f>
        <v>0.24752475247524752</v>
      </c>
      <c r="D45" s="43">
        <v>6</v>
      </c>
      <c r="E45" s="43">
        <v>0</v>
      </c>
      <c r="F45" s="43">
        <v>11</v>
      </c>
      <c r="G45" s="44">
        <v>0</v>
      </c>
      <c r="H45" s="3"/>
    </row>
    <row r="46" spans="1:8" ht="15.4" customHeight="1" x14ac:dyDescent="0.2">
      <c r="A46" s="19" t="s">
        <v>18</v>
      </c>
      <c r="B46" s="15">
        <f>SUM(D46:G46)</f>
        <v>19</v>
      </c>
      <c r="C46" s="23">
        <f>B46/$B$8*100</f>
        <v>0.27664531158998251</v>
      </c>
      <c r="D46" s="43">
        <v>6</v>
      </c>
      <c r="E46" s="43">
        <v>0</v>
      </c>
      <c r="F46" s="43">
        <v>13</v>
      </c>
      <c r="G46" s="44">
        <v>0</v>
      </c>
    </row>
    <row r="47" spans="1:8" ht="15.4" customHeight="1" x14ac:dyDescent="0.2">
      <c r="A47" s="19"/>
      <c r="B47" s="15"/>
      <c r="C47" s="23"/>
      <c r="D47" s="43"/>
      <c r="E47" s="41"/>
      <c r="F47" s="43"/>
      <c r="G47" s="44"/>
    </row>
    <row r="48" spans="1:8" ht="15.4" customHeight="1" x14ac:dyDescent="0.2">
      <c r="A48" s="20" t="s">
        <v>20</v>
      </c>
      <c r="B48" s="15">
        <f t="shared" ref="B48:B54" si="4">SUM(D48:G48)</f>
        <v>93</v>
      </c>
      <c r="C48" s="23">
        <f t="shared" ref="C48:C54" si="5">B48/$B$8*100</f>
        <v>1.3541059988351776</v>
      </c>
      <c r="D48" s="43">
        <v>43</v>
      </c>
      <c r="E48" s="41">
        <v>2</v>
      </c>
      <c r="F48" s="43">
        <v>48</v>
      </c>
      <c r="G48" s="44">
        <v>0</v>
      </c>
    </row>
    <row r="49" spans="1:7" ht="15.4" customHeight="1" x14ac:dyDescent="0.2">
      <c r="A49" s="20" t="s">
        <v>21</v>
      </c>
      <c r="B49" s="15">
        <f t="shared" si="4"/>
        <v>84</v>
      </c>
      <c r="C49" s="23">
        <f t="shared" si="5"/>
        <v>1.22306348281887</v>
      </c>
      <c r="D49" s="43">
        <v>33</v>
      </c>
      <c r="E49" s="41">
        <v>1</v>
      </c>
      <c r="F49" s="43">
        <v>50</v>
      </c>
      <c r="G49" s="44">
        <v>0</v>
      </c>
    </row>
    <row r="50" spans="1:7" ht="15.4" customHeight="1" x14ac:dyDescent="0.2">
      <c r="A50" s="20" t="s">
        <v>22</v>
      </c>
      <c r="B50" s="15">
        <f t="shared" si="4"/>
        <v>50</v>
      </c>
      <c r="C50" s="23">
        <f t="shared" si="5"/>
        <v>0.72801397786837507</v>
      </c>
      <c r="D50" s="43">
        <v>14</v>
      </c>
      <c r="E50" s="41">
        <v>1</v>
      </c>
      <c r="F50" s="43">
        <v>35</v>
      </c>
      <c r="G50" s="44">
        <v>0</v>
      </c>
    </row>
    <row r="51" spans="1:7" ht="15.4" customHeight="1" x14ac:dyDescent="0.2">
      <c r="A51" s="20" t="s">
        <v>23</v>
      </c>
      <c r="B51" s="15">
        <f t="shared" si="4"/>
        <v>45</v>
      </c>
      <c r="C51" s="23">
        <f t="shared" si="5"/>
        <v>0.6552125800815376</v>
      </c>
      <c r="D51" s="43">
        <v>16</v>
      </c>
      <c r="E51" s="41">
        <v>2</v>
      </c>
      <c r="F51" s="43">
        <v>27</v>
      </c>
      <c r="G51" s="44">
        <v>0</v>
      </c>
    </row>
    <row r="52" spans="1:7" ht="15.4" customHeight="1" x14ac:dyDescent="0.2">
      <c r="A52" s="20" t="s">
        <v>24</v>
      </c>
      <c r="B52" s="15">
        <f t="shared" si="4"/>
        <v>19</v>
      </c>
      <c r="C52" s="23">
        <f t="shared" si="5"/>
        <v>0.27664531158998251</v>
      </c>
      <c r="D52" s="43">
        <v>5</v>
      </c>
      <c r="E52" s="41">
        <v>2</v>
      </c>
      <c r="F52" s="43">
        <v>12</v>
      </c>
      <c r="G52" s="44">
        <v>0</v>
      </c>
    </row>
    <row r="53" spans="1:7" ht="15.4" customHeight="1" x14ac:dyDescent="0.2">
      <c r="A53" s="20" t="s">
        <v>25</v>
      </c>
      <c r="B53" s="15">
        <f t="shared" si="4"/>
        <v>4</v>
      </c>
      <c r="C53" s="23">
        <f t="shared" si="5"/>
        <v>5.8241118229470007E-2</v>
      </c>
      <c r="D53" s="43">
        <v>1</v>
      </c>
      <c r="E53" s="43">
        <v>0</v>
      </c>
      <c r="F53" s="43">
        <v>3</v>
      </c>
      <c r="G53" s="44">
        <v>0</v>
      </c>
    </row>
    <row r="54" spans="1:7" ht="15.4" customHeight="1" x14ac:dyDescent="0.2">
      <c r="A54" s="20" t="s">
        <v>27</v>
      </c>
      <c r="B54" s="15">
        <f t="shared" si="4"/>
        <v>11</v>
      </c>
      <c r="C54" s="23">
        <f t="shared" si="5"/>
        <v>0.1601630751310425</v>
      </c>
      <c r="D54" s="43">
        <v>10</v>
      </c>
      <c r="E54" s="87">
        <v>0</v>
      </c>
      <c r="F54" s="43">
        <v>1</v>
      </c>
      <c r="G54" s="44">
        <v>0</v>
      </c>
    </row>
    <row r="55" spans="1:7" ht="15" customHeight="1" x14ac:dyDescent="0.2">
      <c r="A55" s="100" t="s">
        <v>41</v>
      </c>
      <c r="B55" s="100"/>
      <c r="C55" s="100"/>
      <c r="D55" s="100"/>
      <c r="E55" s="100"/>
      <c r="F55" s="100"/>
      <c r="G55" s="100"/>
    </row>
    <row r="56" spans="1:7" ht="15" customHeight="1" x14ac:dyDescent="0.2">
      <c r="A56" s="101" t="s">
        <v>47</v>
      </c>
      <c r="B56" s="101"/>
      <c r="C56" s="101"/>
      <c r="D56" s="101"/>
      <c r="E56" s="101"/>
      <c r="F56" s="101"/>
      <c r="G56" s="101"/>
    </row>
    <row r="57" spans="1:7" ht="12.6" customHeight="1" x14ac:dyDescent="0.2">
      <c r="A57" s="96"/>
      <c r="B57" s="97"/>
      <c r="C57" s="98"/>
      <c r="D57" s="97"/>
      <c r="E57" s="97"/>
      <c r="F57" s="97"/>
      <c r="G57" s="97"/>
    </row>
    <row r="58" spans="1:7" ht="24.95" customHeight="1" x14ac:dyDescent="0.2">
      <c r="A58" s="102" t="s">
        <v>40</v>
      </c>
      <c r="B58" s="105" t="s">
        <v>0</v>
      </c>
      <c r="C58" s="106"/>
      <c r="D58" s="106"/>
      <c r="E58" s="106"/>
      <c r="F58" s="106"/>
      <c r="G58" s="106"/>
    </row>
    <row r="59" spans="1:7" ht="24.95" customHeight="1" x14ac:dyDescent="0.2">
      <c r="A59" s="103"/>
      <c r="B59" s="107" t="s">
        <v>1</v>
      </c>
      <c r="C59" s="109" t="s">
        <v>7</v>
      </c>
      <c r="D59" s="105" t="s">
        <v>6</v>
      </c>
      <c r="E59" s="106"/>
      <c r="F59" s="106"/>
      <c r="G59" s="106"/>
    </row>
    <row r="60" spans="1:7" ht="24.95" customHeight="1" x14ac:dyDescent="0.2">
      <c r="A60" s="104"/>
      <c r="B60" s="108"/>
      <c r="C60" s="110"/>
      <c r="D60" s="16" t="s">
        <v>4</v>
      </c>
      <c r="E60" s="16" t="s">
        <v>3</v>
      </c>
      <c r="F60" s="16" t="s">
        <v>2</v>
      </c>
      <c r="G60" s="17" t="s">
        <v>8</v>
      </c>
    </row>
    <row r="61" spans="1:7" ht="15.75" customHeight="1" x14ac:dyDescent="0.2">
      <c r="A61" s="79"/>
      <c r="B61" s="77"/>
      <c r="C61" s="81"/>
      <c r="D61" s="78"/>
      <c r="E61" s="78"/>
      <c r="F61" s="78"/>
      <c r="G61" s="99"/>
    </row>
    <row r="62" spans="1:7" ht="15.75" customHeight="1" x14ac:dyDescent="0.2">
      <c r="A62" s="36" t="s">
        <v>29</v>
      </c>
      <c r="B62" s="15">
        <f>SUM(D62:G62)</f>
        <v>316</v>
      </c>
      <c r="C62" s="23">
        <f>B62/$B$8*100</f>
        <v>4.6010483401281306</v>
      </c>
      <c r="D62" s="15">
        <f>SUM(D64,D72:D77)</f>
        <v>68</v>
      </c>
      <c r="E62" s="15">
        <f t="shared" ref="E62:G62" si="6">SUM(E64,E72:E77)</f>
        <v>23</v>
      </c>
      <c r="F62" s="15">
        <f t="shared" si="6"/>
        <v>223</v>
      </c>
      <c r="G62" s="24">
        <f t="shared" si="6"/>
        <v>2</v>
      </c>
    </row>
    <row r="63" spans="1:7" ht="15.75" customHeight="1" x14ac:dyDescent="0.2">
      <c r="A63" s="32"/>
      <c r="B63" s="15"/>
      <c r="C63" s="23"/>
      <c r="D63" s="15"/>
      <c r="E63" s="46"/>
      <c r="F63" s="15"/>
      <c r="G63" s="24"/>
    </row>
    <row r="64" spans="1:7" ht="15.75" customHeight="1" x14ac:dyDescent="0.2">
      <c r="A64" s="57" t="s">
        <v>13</v>
      </c>
      <c r="B64" s="15">
        <f>SUM(D64:G64)</f>
        <v>32</v>
      </c>
      <c r="C64" s="5">
        <f>B64/$B$8*100</f>
        <v>0.46592894583576006</v>
      </c>
      <c r="D64" s="56">
        <f>SUM(D66:D70)</f>
        <v>17</v>
      </c>
      <c r="E64" s="15">
        <f>SUM(E66:E70)</f>
        <v>2</v>
      </c>
      <c r="F64" s="15">
        <f>SUM(F66:F70)</f>
        <v>12</v>
      </c>
      <c r="G64" s="28">
        <f>SUM(G66:G70)</f>
        <v>1</v>
      </c>
    </row>
    <row r="65" spans="1:8" ht="15.75" customHeight="1" x14ac:dyDescent="0.2">
      <c r="A65" s="57"/>
      <c r="B65" s="15"/>
      <c r="C65" s="5"/>
      <c r="D65" s="56"/>
      <c r="E65" s="15"/>
      <c r="F65" s="15"/>
      <c r="G65" s="28"/>
    </row>
    <row r="66" spans="1:8" ht="15.75" customHeight="1" x14ac:dyDescent="0.2">
      <c r="A66" s="61" t="s">
        <v>15</v>
      </c>
      <c r="B66" s="15">
        <f>SUM(D66:G66)</f>
        <v>3</v>
      </c>
      <c r="C66" s="5">
        <f>B66/$B$8*100</f>
        <v>4.3680838672102505E-2</v>
      </c>
      <c r="D66" s="67">
        <v>3</v>
      </c>
      <c r="E66" s="51">
        <v>0</v>
      </c>
      <c r="F66" s="10">
        <v>0</v>
      </c>
      <c r="G66" s="69">
        <v>0</v>
      </c>
    </row>
    <row r="67" spans="1:8" ht="15.75" customHeight="1" x14ac:dyDescent="0.2">
      <c r="A67" s="62" t="s">
        <v>16</v>
      </c>
      <c r="B67" s="15">
        <f>SUM(D67:G67)</f>
        <v>4</v>
      </c>
      <c r="C67" s="5">
        <f>B67/$B$8*100</f>
        <v>5.8241118229470007E-2</v>
      </c>
      <c r="D67" s="68">
        <v>4</v>
      </c>
      <c r="E67" s="51">
        <v>0</v>
      </c>
      <c r="F67" s="43">
        <v>0</v>
      </c>
      <c r="G67" s="69">
        <v>0</v>
      </c>
    </row>
    <row r="68" spans="1:8" ht="15.75" customHeight="1" x14ac:dyDescent="0.2">
      <c r="A68" s="62" t="s">
        <v>17</v>
      </c>
      <c r="B68" s="15">
        <f>SUM(D68:G68)</f>
        <v>2</v>
      </c>
      <c r="C68" s="5">
        <f>B68/$B$8*100</f>
        <v>2.9120559114735003E-2</v>
      </c>
      <c r="D68" s="68">
        <v>2</v>
      </c>
      <c r="E68" s="51">
        <v>0</v>
      </c>
      <c r="F68" s="43">
        <v>0</v>
      </c>
      <c r="G68" s="69">
        <v>0</v>
      </c>
    </row>
    <row r="69" spans="1:8" ht="15.75" customHeight="1" x14ac:dyDescent="0.2">
      <c r="A69" s="62" t="s">
        <v>19</v>
      </c>
      <c r="B69" s="15">
        <f>SUM(D69:G69)</f>
        <v>8</v>
      </c>
      <c r="C69" s="5">
        <f>B69/$B$8*100</f>
        <v>0.11648223645894001</v>
      </c>
      <c r="D69" s="68">
        <v>2</v>
      </c>
      <c r="E69" s="43">
        <v>0</v>
      </c>
      <c r="F69" s="43">
        <v>6</v>
      </c>
      <c r="G69" s="69">
        <v>0</v>
      </c>
    </row>
    <row r="70" spans="1:8" ht="15.75" customHeight="1" x14ac:dyDescent="0.2">
      <c r="A70" s="62" t="s">
        <v>18</v>
      </c>
      <c r="B70" s="15">
        <f>SUM(D70:G70)</f>
        <v>15</v>
      </c>
      <c r="C70" s="5">
        <f>B70/$B$8*100</f>
        <v>0.21840419336051253</v>
      </c>
      <c r="D70" s="68">
        <v>6</v>
      </c>
      <c r="E70" s="43">
        <v>2</v>
      </c>
      <c r="F70" s="43">
        <v>6</v>
      </c>
      <c r="G70" s="69">
        <v>1</v>
      </c>
    </row>
    <row r="71" spans="1:8" ht="15.75" customHeight="1" x14ac:dyDescent="0.2">
      <c r="A71" s="62"/>
      <c r="B71" s="15"/>
      <c r="C71" s="5"/>
      <c r="D71" s="68"/>
      <c r="E71" s="41"/>
      <c r="F71" s="43"/>
      <c r="G71" s="69"/>
    </row>
    <row r="72" spans="1:8" ht="15.75" customHeight="1" x14ac:dyDescent="0.2">
      <c r="A72" s="57" t="s">
        <v>20</v>
      </c>
      <c r="B72" s="15">
        <f t="shared" ref="B72:B77" si="7">SUM(D72:G72)</f>
        <v>92</v>
      </c>
      <c r="C72" s="5">
        <f t="shared" ref="C72:C77" si="8">B72/$B$8*100</f>
        <v>1.3395457192778102</v>
      </c>
      <c r="D72" s="68">
        <v>19</v>
      </c>
      <c r="E72" s="41">
        <v>2</v>
      </c>
      <c r="F72" s="43">
        <v>70</v>
      </c>
      <c r="G72" s="69">
        <v>1</v>
      </c>
    </row>
    <row r="73" spans="1:8" ht="15.75" customHeight="1" x14ac:dyDescent="0.2">
      <c r="A73" s="57" t="s">
        <v>21</v>
      </c>
      <c r="B73" s="15">
        <f t="shared" si="7"/>
        <v>71</v>
      </c>
      <c r="C73" s="5">
        <f t="shared" si="8"/>
        <v>1.0337798485730927</v>
      </c>
      <c r="D73" s="68">
        <v>14</v>
      </c>
      <c r="E73" s="41">
        <v>4</v>
      </c>
      <c r="F73" s="43">
        <v>53</v>
      </c>
      <c r="G73" s="45">
        <v>0</v>
      </c>
    </row>
    <row r="74" spans="1:8" ht="15.75" customHeight="1" x14ac:dyDescent="0.2">
      <c r="A74" s="57" t="s">
        <v>22</v>
      </c>
      <c r="B74" s="15">
        <f t="shared" si="7"/>
        <v>61</v>
      </c>
      <c r="C74" s="5">
        <f t="shared" si="8"/>
        <v>0.88817705299941763</v>
      </c>
      <c r="D74" s="68">
        <v>11</v>
      </c>
      <c r="E74" s="41">
        <v>5</v>
      </c>
      <c r="F74" s="43">
        <v>45</v>
      </c>
      <c r="G74" s="45">
        <v>0</v>
      </c>
    </row>
    <row r="75" spans="1:8" s="4" customFormat="1" ht="15.75" customHeight="1" x14ac:dyDescent="0.2">
      <c r="A75" s="57" t="s">
        <v>23</v>
      </c>
      <c r="B75" s="15">
        <f t="shared" si="7"/>
        <v>41</v>
      </c>
      <c r="C75" s="5">
        <f t="shared" si="8"/>
        <v>0.59697146185206762</v>
      </c>
      <c r="D75" s="68">
        <v>7</v>
      </c>
      <c r="E75" s="41">
        <v>7</v>
      </c>
      <c r="F75" s="43">
        <v>27</v>
      </c>
      <c r="G75" s="45">
        <v>0</v>
      </c>
      <c r="H75" s="3"/>
    </row>
    <row r="76" spans="1:8" s="4" customFormat="1" ht="15.75" customHeight="1" x14ac:dyDescent="0.2">
      <c r="A76" s="57" t="s">
        <v>24</v>
      </c>
      <c r="B76" s="15">
        <f t="shared" si="7"/>
        <v>16</v>
      </c>
      <c r="C76" s="5">
        <f t="shared" si="8"/>
        <v>0.23296447291788003</v>
      </c>
      <c r="D76" s="68">
        <v>0</v>
      </c>
      <c r="E76" s="41">
        <v>2</v>
      </c>
      <c r="F76" s="43">
        <v>14</v>
      </c>
      <c r="G76" s="45">
        <v>0</v>
      </c>
      <c r="H76" s="3"/>
    </row>
    <row r="77" spans="1:8" s="4" customFormat="1" ht="15.75" customHeight="1" x14ac:dyDescent="0.2">
      <c r="A77" s="57" t="s">
        <v>25</v>
      </c>
      <c r="B77" s="15">
        <f t="shared" si="7"/>
        <v>3</v>
      </c>
      <c r="C77" s="5">
        <f t="shared" si="8"/>
        <v>4.3680838672102505E-2</v>
      </c>
      <c r="D77" s="68">
        <v>0</v>
      </c>
      <c r="E77" s="41">
        <v>1</v>
      </c>
      <c r="F77" s="43">
        <v>2</v>
      </c>
      <c r="G77" s="45">
        <v>0</v>
      </c>
      <c r="H77" s="3"/>
    </row>
    <row r="78" spans="1:8" s="4" customFormat="1" ht="15.75" customHeight="1" x14ac:dyDescent="0.2">
      <c r="A78" s="58"/>
      <c r="B78" s="59"/>
      <c r="C78" s="59"/>
      <c r="D78" s="58"/>
      <c r="E78" s="59"/>
      <c r="F78" s="59"/>
      <c r="H78" s="3"/>
    </row>
    <row r="79" spans="1:8" s="4" customFormat="1" ht="15.75" customHeight="1" x14ac:dyDescent="0.2">
      <c r="A79" s="38" t="s">
        <v>30</v>
      </c>
      <c r="B79" s="15">
        <f>SUM(D79:G79)</f>
        <v>677</v>
      </c>
      <c r="C79" s="5">
        <f>B79/$B$8*100</f>
        <v>9.8573092603377983</v>
      </c>
      <c r="D79" s="60">
        <f>SUM(D81,D86,D94:D100)</f>
        <v>150</v>
      </c>
      <c r="E79" s="42">
        <f>SUM(E81,E86,E94:E100)</f>
        <v>94</v>
      </c>
      <c r="F79" s="12">
        <f>SUM(F81,F86,F94:F100)</f>
        <v>433</v>
      </c>
      <c r="G79" s="31">
        <f>SUM(G81,G86,G94:G100)</f>
        <v>0</v>
      </c>
      <c r="H79" s="3"/>
    </row>
    <row r="80" spans="1:8" s="4" customFormat="1" ht="15.75" customHeight="1" x14ac:dyDescent="0.2">
      <c r="A80" s="63"/>
      <c r="B80" s="15"/>
      <c r="C80" s="5"/>
      <c r="D80" s="60"/>
      <c r="E80" s="42"/>
      <c r="F80" s="12"/>
      <c r="G80" s="31"/>
      <c r="H80" s="3"/>
    </row>
    <row r="81" spans="1:8" s="4" customFormat="1" ht="15.75" customHeight="1" x14ac:dyDescent="0.2">
      <c r="A81" s="64" t="s">
        <v>10</v>
      </c>
      <c r="B81" s="15">
        <f>SUM(D81:G81)</f>
        <v>3</v>
      </c>
      <c r="C81" s="23">
        <f>B81/$B$8*100</f>
        <v>4.3680838672102505E-2</v>
      </c>
      <c r="D81" s="56">
        <f>D83+D84</f>
        <v>2</v>
      </c>
      <c r="E81" s="85">
        <f>E83+E84</f>
        <v>0</v>
      </c>
      <c r="F81" s="85">
        <f t="shared" ref="F81:G81" si="9">F83+F84</f>
        <v>1</v>
      </c>
      <c r="G81" s="89">
        <f t="shared" si="9"/>
        <v>0</v>
      </c>
      <c r="H81" s="3"/>
    </row>
    <row r="82" spans="1:8" s="4" customFormat="1" ht="15.75" customHeight="1" x14ac:dyDescent="0.2">
      <c r="A82" s="64"/>
      <c r="B82" s="15"/>
      <c r="C82" s="23"/>
      <c r="D82" s="56"/>
      <c r="E82" s="85"/>
      <c r="F82" s="15"/>
      <c r="G82" s="28"/>
      <c r="H82" s="3"/>
    </row>
    <row r="83" spans="1:8" s="4" customFormat="1" ht="15.75" customHeight="1" x14ac:dyDescent="0.2">
      <c r="A83" s="88" t="s">
        <v>14</v>
      </c>
      <c r="B83" s="15">
        <f>SUM(D83:G83)</f>
        <v>1</v>
      </c>
      <c r="C83" s="23">
        <f t="shared" ref="C83" si="10">B83/$B$8*100</f>
        <v>1.4560279557367502E-2</v>
      </c>
      <c r="D83" s="56">
        <v>0</v>
      </c>
      <c r="E83" s="47">
        <v>0</v>
      </c>
      <c r="F83" s="15">
        <v>1</v>
      </c>
      <c r="G83" s="28">
        <v>0</v>
      </c>
      <c r="H83" s="3"/>
    </row>
    <row r="84" spans="1:8" s="4" customFormat="1" ht="15.75" customHeight="1" x14ac:dyDescent="0.2">
      <c r="A84" s="62" t="s">
        <v>12</v>
      </c>
      <c r="B84" s="12">
        <f>SUM(D84:G84)</f>
        <v>2</v>
      </c>
      <c r="C84" s="5">
        <f>B84/$B$8*100</f>
        <v>2.9120559114735003E-2</v>
      </c>
      <c r="D84" s="68">
        <v>2</v>
      </c>
      <c r="E84" s="51">
        <v>0</v>
      </c>
      <c r="F84" s="43">
        <v>0</v>
      </c>
      <c r="G84" s="45">
        <v>0</v>
      </c>
      <c r="H84" s="3"/>
    </row>
    <row r="85" spans="1:8" s="4" customFormat="1" ht="15.75" customHeight="1" x14ac:dyDescent="0.2">
      <c r="A85" s="62"/>
      <c r="B85" s="12"/>
      <c r="C85" s="5"/>
      <c r="D85" s="68"/>
      <c r="E85" s="48"/>
      <c r="F85" s="43"/>
      <c r="G85" s="45"/>
      <c r="H85" s="3"/>
    </row>
    <row r="86" spans="1:8" s="4" customFormat="1" ht="15.75" customHeight="1" x14ac:dyDescent="0.2">
      <c r="A86" s="57" t="s">
        <v>13</v>
      </c>
      <c r="B86" s="15">
        <f>SUM(D86:G86)</f>
        <v>88</v>
      </c>
      <c r="C86" s="5">
        <f>B86/$B$8*100</f>
        <v>1.28130460104834</v>
      </c>
      <c r="D86" s="60">
        <f>SUM(D88:D92)</f>
        <v>38</v>
      </c>
      <c r="E86" s="42">
        <f>SUM(E88:E92)</f>
        <v>1</v>
      </c>
      <c r="F86" s="12">
        <f>SUM(F88:F92)</f>
        <v>49</v>
      </c>
      <c r="G86" s="31">
        <f>SUM(G88:G92)</f>
        <v>0</v>
      </c>
      <c r="H86" s="3"/>
    </row>
    <row r="87" spans="1:8" s="4" customFormat="1" ht="15.75" customHeight="1" x14ac:dyDescent="0.2">
      <c r="A87" s="65"/>
      <c r="B87" s="15"/>
      <c r="C87" s="5"/>
      <c r="D87" s="60"/>
      <c r="E87" s="42"/>
      <c r="F87" s="12"/>
      <c r="G87" s="31"/>
      <c r="H87" s="3"/>
    </row>
    <row r="88" spans="1:8" s="4" customFormat="1" ht="15.75" customHeight="1" x14ac:dyDescent="0.2">
      <c r="A88" s="62" t="s">
        <v>15</v>
      </c>
      <c r="B88" s="12">
        <f>SUM(D88:G88)</f>
        <v>4</v>
      </c>
      <c r="C88" s="5">
        <f>B88/$B$8*100</f>
        <v>5.8241118229470007E-2</v>
      </c>
      <c r="D88" s="68">
        <v>3</v>
      </c>
      <c r="E88" s="51">
        <v>0</v>
      </c>
      <c r="F88" s="43">
        <v>1</v>
      </c>
      <c r="G88" s="45">
        <v>0</v>
      </c>
      <c r="H88" s="3"/>
    </row>
    <row r="89" spans="1:8" s="4" customFormat="1" ht="15.75" customHeight="1" x14ac:dyDescent="0.2">
      <c r="A89" s="62" t="s">
        <v>16</v>
      </c>
      <c r="B89" s="12">
        <f>SUM(D89:G89)</f>
        <v>9</v>
      </c>
      <c r="C89" s="5">
        <f>B89/$B$8*100</f>
        <v>0.13104251601630751</v>
      </c>
      <c r="D89" s="68">
        <v>6</v>
      </c>
      <c r="E89" s="51">
        <v>0</v>
      </c>
      <c r="F89" s="43">
        <v>3</v>
      </c>
      <c r="G89" s="45">
        <v>0</v>
      </c>
      <c r="H89" s="3"/>
    </row>
    <row r="90" spans="1:8" ht="15.75" customHeight="1" x14ac:dyDescent="0.2">
      <c r="A90" s="62" t="s">
        <v>17</v>
      </c>
      <c r="B90" s="12">
        <f>SUM(D90:G90)</f>
        <v>12</v>
      </c>
      <c r="C90" s="5">
        <f>B90/$B$8*100</f>
        <v>0.17472335468841002</v>
      </c>
      <c r="D90" s="68">
        <v>9</v>
      </c>
      <c r="E90" s="51">
        <v>0</v>
      </c>
      <c r="F90" s="43">
        <v>3</v>
      </c>
      <c r="G90" s="45">
        <v>0</v>
      </c>
    </row>
    <row r="91" spans="1:8" ht="15.75" customHeight="1" x14ac:dyDescent="0.2">
      <c r="A91" s="62" t="s">
        <v>19</v>
      </c>
      <c r="B91" s="12">
        <f>SUM(D91:G91)</f>
        <v>24</v>
      </c>
      <c r="C91" s="5">
        <f>B91/$B$8*100</f>
        <v>0.34944670937682004</v>
      </c>
      <c r="D91" s="68">
        <v>9</v>
      </c>
      <c r="E91" s="43">
        <v>0</v>
      </c>
      <c r="F91" s="43">
        <v>15</v>
      </c>
      <c r="G91" s="45">
        <v>0</v>
      </c>
    </row>
    <row r="92" spans="1:8" ht="15.75" customHeight="1" x14ac:dyDescent="0.2">
      <c r="A92" s="62" t="s">
        <v>18</v>
      </c>
      <c r="B92" s="12">
        <f>SUM(D92:G92)</f>
        <v>39</v>
      </c>
      <c r="C92" s="5">
        <f>B92/$B$8*100</f>
        <v>0.56785090273733263</v>
      </c>
      <c r="D92" s="68">
        <v>11</v>
      </c>
      <c r="E92" s="41">
        <v>1</v>
      </c>
      <c r="F92" s="43">
        <v>27</v>
      </c>
      <c r="G92" s="45">
        <v>0</v>
      </c>
    </row>
    <row r="93" spans="1:8" ht="15.75" customHeight="1" x14ac:dyDescent="0.2">
      <c r="A93" s="62"/>
      <c r="B93" s="12"/>
      <c r="C93" s="5"/>
      <c r="D93" s="68"/>
      <c r="E93" s="41"/>
      <c r="F93" s="43"/>
      <c r="G93" s="45"/>
    </row>
    <row r="94" spans="1:8" ht="15.75" customHeight="1" x14ac:dyDescent="0.2">
      <c r="A94" s="57" t="s">
        <v>20</v>
      </c>
      <c r="B94" s="12">
        <f t="shared" ref="B94:B100" si="11">SUM(D94:G94)</f>
        <v>178</v>
      </c>
      <c r="C94" s="5">
        <f t="shared" ref="C94:C100" si="12">B94/$B$8*100</f>
        <v>2.5917297612114152</v>
      </c>
      <c r="D94" s="68">
        <v>42</v>
      </c>
      <c r="E94" s="41">
        <v>11</v>
      </c>
      <c r="F94" s="43">
        <v>125</v>
      </c>
      <c r="G94" s="45">
        <v>0</v>
      </c>
    </row>
    <row r="95" spans="1:8" ht="15.75" customHeight="1" x14ac:dyDescent="0.2">
      <c r="A95" s="57" t="s">
        <v>21</v>
      </c>
      <c r="B95" s="12">
        <f t="shared" si="11"/>
        <v>158</v>
      </c>
      <c r="C95" s="5">
        <f t="shared" si="12"/>
        <v>2.3005241700640653</v>
      </c>
      <c r="D95" s="68">
        <v>28</v>
      </c>
      <c r="E95" s="41">
        <v>20</v>
      </c>
      <c r="F95" s="43">
        <v>110</v>
      </c>
      <c r="G95" s="45">
        <v>0</v>
      </c>
    </row>
    <row r="96" spans="1:8" ht="15.75" customHeight="1" x14ac:dyDescent="0.2">
      <c r="A96" s="57" t="s">
        <v>22</v>
      </c>
      <c r="B96" s="12">
        <f t="shared" si="11"/>
        <v>117</v>
      </c>
      <c r="C96" s="5">
        <f t="shared" si="12"/>
        <v>1.7035527082119977</v>
      </c>
      <c r="D96" s="68">
        <v>18</v>
      </c>
      <c r="E96" s="41">
        <v>23</v>
      </c>
      <c r="F96" s="43">
        <v>76</v>
      </c>
      <c r="G96" s="45">
        <v>0</v>
      </c>
    </row>
    <row r="97" spans="1:8" ht="15.75" customHeight="1" x14ac:dyDescent="0.2">
      <c r="A97" s="57" t="s">
        <v>23</v>
      </c>
      <c r="B97" s="12">
        <f t="shared" si="11"/>
        <v>94</v>
      </c>
      <c r="C97" s="5">
        <f t="shared" si="12"/>
        <v>1.3686662783925452</v>
      </c>
      <c r="D97" s="68">
        <v>16</v>
      </c>
      <c r="E97" s="41">
        <v>28</v>
      </c>
      <c r="F97" s="43">
        <v>50</v>
      </c>
      <c r="G97" s="45">
        <v>0</v>
      </c>
    </row>
    <row r="98" spans="1:8" s="4" customFormat="1" ht="15.75" customHeight="1" x14ac:dyDescent="0.2">
      <c r="A98" s="57" t="s">
        <v>24</v>
      </c>
      <c r="B98" s="12">
        <f t="shared" si="11"/>
        <v>34</v>
      </c>
      <c r="C98" s="5">
        <f t="shared" si="12"/>
        <v>0.49504950495049505</v>
      </c>
      <c r="D98" s="68">
        <v>3</v>
      </c>
      <c r="E98" s="41">
        <v>11</v>
      </c>
      <c r="F98" s="43">
        <v>20</v>
      </c>
      <c r="G98" s="45">
        <v>0</v>
      </c>
      <c r="H98" s="3"/>
    </row>
    <row r="99" spans="1:8" s="4" customFormat="1" ht="15.75" customHeight="1" x14ac:dyDescent="0.2">
      <c r="A99" s="57" t="s">
        <v>25</v>
      </c>
      <c r="B99" s="12">
        <f t="shared" si="11"/>
        <v>2</v>
      </c>
      <c r="C99" s="5">
        <f t="shared" si="12"/>
        <v>2.9120559114735003E-2</v>
      </c>
      <c r="D99" s="68">
        <v>0</v>
      </c>
      <c r="E99" s="87">
        <v>0</v>
      </c>
      <c r="F99" s="43">
        <v>2</v>
      </c>
      <c r="G99" s="45">
        <v>0</v>
      </c>
      <c r="H99" s="3"/>
    </row>
    <row r="100" spans="1:8" s="4" customFormat="1" ht="15.75" customHeight="1" x14ac:dyDescent="0.2">
      <c r="A100" s="57" t="s">
        <v>27</v>
      </c>
      <c r="B100" s="12">
        <f t="shared" si="11"/>
        <v>3</v>
      </c>
      <c r="C100" s="5">
        <f t="shared" si="12"/>
        <v>4.3680838672102505E-2</v>
      </c>
      <c r="D100" s="68">
        <v>3</v>
      </c>
      <c r="E100" s="87">
        <v>0</v>
      </c>
      <c r="F100" s="43">
        <v>0</v>
      </c>
      <c r="G100" s="45">
        <v>0</v>
      </c>
      <c r="H100" s="3"/>
    </row>
    <row r="101" spans="1:8" s="4" customFormat="1" ht="15.75" customHeight="1" x14ac:dyDescent="0.2">
      <c r="A101" s="58"/>
      <c r="B101" s="59"/>
      <c r="C101" s="59"/>
      <c r="D101" s="59"/>
      <c r="E101" s="59"/>
      <c r="F101" s="59"/>
      <c r="H101" s="3"/>
    </row>
    <row r="102" spans="1:8" s="4" customFormat="1" ht="15.75" customHeight="1" x14ac:dyDescent="0.2">
      <c r="A102" s="38" t="s">
        <v>31</v>
      </c>
      <c r="B102" s="15">
        <f>SUM(D102:G102)</f>
        <v>802</v>
      </c>
      <c r="C102" s="5">
        <f>B102/$B$8*100</f>
        <v>11.677344205008735</v>
      </c>
      <c r="D102" s="60">
        <f>SUM(D104,D117,D125:D130)</f>
        <v>114</v>
      </c>
      <c r="E102" s="42">
        <f>SUM(E104,E117,E125:E130)</f>
        <v>95</v>
      </c>
      <c r="F102" s="12">
        <f>SUM(F104,F117,F125:F130)</f>
        <v>592</v>
      </c>
      <c r="G102" s="31">
        <f>SUM(G104,G117,G125:G130)</f>
        <v>1</v>
      </c>
      <c r="H102" s="3"/>
    </row>
    <row r="103" spans="1:8" s="4" customFormat="1" ht="15.75" customHeight="1" x14ac:dyDescent="0.2">
      <c r="A103" s="63"/>
      <c r="B103" s="15"/>
      <c r="C103" s="5"/>
      <c r="D103" s="60"/>
      <c r="E103" s="42"/>
      <c r="F103" s="12"/>
      <c r="G103" s="31"/>
      <c r="H103" s="3"/>
    </row>
    <row r="104" spans="1:8" s="4" customFormat="1" ht="15.75" customHeight="1" x14ac:dyDescent="0.2">
      <c r="A104" s="64" t="s">
        <v>10</v>
      </c>
      <c r="B104" s="15">
        <f>SUM(D104:G104)</f>
        <v>3</v>
      </c>
      <c r="C104" s="23">
        <f>B104/$B$8*100</f>
        <v>4.3680838672102505E-2</v>
      </c>
      <c r="D104" s="56">
        <f>SUM(D106:D107)</f>
        <v>3</v>
      </c>
      <c r="E104" s="46">
        <f>SUM(E106:E107)</f>
        <v>0</v>
      </c>
      <c r="F104" s="15">
        <f>SUM(F106:F107)</f>
        <v>0</v>
      </c>
      <c r="G104" s="24">
        <f>SUM(G106:G107)</f>
        <v>0</v>
      </c>
      <c r="H104" s="3"/>
    </row>
    <row r="105" spans="1:8" s="4" customFormat="1" ht="15.75" customHeight="1" x14ac:dyDescent="0.2">
      <c r="A105" s="66"/>
      <c r="B105" s="15"/>
      <c r="C105" s="23"/>
      <c r="D105" s="56"/>
      <c r="E105" s="46"/>
      <c r="F105" s="15"/>
      <c r="G105" s="28"/>
      <c r="H105" s="3"/>
    </row>
    <row r="106" spans="1:8" s="4" customFormat="1" ht="15.75" customHeight="1" x14ac:dyDescent="0.2">
      <c r="A106" s="62" t="s">
        <v>14</v>
      </c>
      <c r="B106" s="12">
        <f>SUM(D106:G106)</f>
        <v>1</v>
      </c>
      <c r="C106" s="5">
        <f>B106/$B$8*100</f>
        <v>1.4560279557367502E-2</v>
      </c>
      <c r="D106" s="68">
        <v>1</v>
      </c>
      <c r="E106" s="51">
        <v>0</v>
      </c>
      <c r="F106" s="43">
        <v>0</v>
      </c>
      <c r="G106" s="45">
        <v>0</v>
      </c>
      <c r="H106" s="3"/>
    </row>
    <row r="107" spans="1:8" s="4" customFormat="1" ht="15.75" customHeight="1" x14ac:dyDescent="0.2">
      <c r="A107" s="62" t="s">
        <v>12</v>
      </c>
      <c r="B107" s="12">
        <f>SUM(D107:G107)</f>
        <v>2</v>
      </c>
      <c r="C107" s="5">
        <f>B107/$B$8*100</f>
        <v>2.9120559114735003E-2</v>
      </c>
      <c r="D107" s="68">
        <v>2</v>
      </c>
      <c r="E107" s="51">
        <v>0</v>
      </c>
      <c r="F107" s="43">
        <v>0</v>
      </c>
      <c r="G107" s="45">
        <v>0</v>
      </c>
      <c r="H107" s="3"/>
    </row>
    <row r="108" spans="1:8" ht="15" customHeight="1" x14ac:dyDescent="0.2">
      <c r="A108" s="100" t="s">
        <v>41</v>
      </c>
      <c r="B108" s="100"/>
      <c r="C108" s="100"/>
      <c r="D108" s="100"/>
      <c r="E108" s="100"/>
      <c r="F108" s="100"/>
      <c r="G108" s="100"/>
    </row>
    <row r="109" spans="1:8" ht="15" customHeight="1" x14ac:dyDescent="0.2">
      <c r="A109" s="101" t="s">
        <v>47</v>
      </c>
      <c r="B109" s="101"/>
      <c r="C109" s="101"/>
      <c r="D109" s="101"/>
      <c r="E109" s="101"/>
      <c r="F109" s="101"/>
      <c r="G109" s="101"/>
    </row>
    <row r="110" spans="1:8" ht="12.6" customHeight="1" x14ac:dyDescent="0.2">
      <c r="A110" s="96"/>
      <c r="B110" s="97"/>
      <c r="C110" s="98"/>
      <c r="D110" s="97"/>
      <c r="E110" s="97"/>
      <c r="F110" s="97"/>
      <c r="G110" s="97"/>
    </row>
    <row r="111" spans="1:8" ht="24.95" customHeight="1" x14ac:dyDescent="0.2">
      <c r="A111" s="102" t="s">
        <v>40</v>
      </c>
      <c r="B111" s="105" t="s">
        <v>0</v>
      </c>
      <c r="C111" s="106"/>
      <c r="D111" s="106"/>
      <c r="E111" s="106"/>
      <c r="F111" s="106"/>
      <c r="G111" s="106"/>
    </row>
    <row r="112" spans="1:8" ht="24.95" customHeight="1" x14ac:dyDescent="0.2">
      <c r="A112" s="103"/>
      <c r="B112" s="107" t="s">
        <v>1</v>
      </c>
      <c r="C112" s="109" t="s">
        <v>7</v>
      </c>
      <c r="D112" s="105" t="s">
        <v>6</v>
      </c>
      <c r="E112" s="106"/>
      <c r="F112" s="106"/>
      <c r="G112" s="106"/>
    </row>
    <row r="113" spans="1:8" ht="24.95" customHeight="1" x14ac:dyDescent="0.2">
      <c r="A113" s="104"/>
      <c r="B113" s="108"/>
      <c r="C113" s="110"/>
      <c r="D113" s="16" t="s">
        <v>4</v>
      </c>
      <c r="E113" s="16" t="s">
        <v>3</v>
      </c>
      <c r="F113" s="16" t="s">
        <v>2</v>
      </c>
      <c r="G113" s="17" t="s">
        <v>8</v>
      </c>
    </row>
    <row r="114" spans="1:8" s="80" customFormat="1" ht="15.75" customHeight="1" x14ac:dyDescent="0.2">
      <c r="A114" s="76"/>
      <c r="B114" s="77"/>
      <c r="C114" s="81"/>
      <c r="D114" s="76"/>
      <c r="E114" s="78"/>
      <c r="F114" s="78"/>
      <c r="G114" s="79"/>
      <c r="H114" s="83"/>
    </row>
    <row r="115" spans="1:8" s="80" customFormat="1" ht="15.75" customHeight="1" x14ac:dyDescent="0.2">
      <c r="A115" s="38" t="s">
        <v>43</v>
      </c>
      <c r="B115" s="77"/>
      <c r="C115" s="81"/>
      <c r="D115" s="76"/>
      <c r="E115" s="78"/>
      <c r="F115" s="78"/>
      <c r="G115" s="79"/>
      <c r="H115" s="83"/>
    </row>
    <row r="116" spans="1:8" ht="15.75" customHeight="1" x14ac:dyDescent="0.2">
      <c r="A116" s="76"/>
      <c r="B116" s="77"/>
      <c r="C116" s="81"/>
      <c r="D116" s="76"/>
      <c r="E116" s="78"/>
      <c r="F116" s="78"/>
      <c r="G116" s="79"/>
    </row>
    <row r="117" spans="1:8" s="4" customFormat="1" ht="15.75" customHeight="1" x14ac:dyDescent="0.2">
      <c r="A117" s="57" t="s">
        <v>13</v>
      </c>
      <c r="B117" s="15">
        <f>SUM(D117:G117)</f>
        <v>80</v>
      </c>
      <c r="C117" s="5">
        <f>B117/$B$8*100</f>
        <v>1.1648223645894</v>
      </c>
      <c r="D117" s="60">
        <f>SUM(D119:D123)</f>
        <v>20</v>
      </c>
      <c r="E117" s="42">
        <f>SUM(E119:E123)</f>
        <v>2</v>
      </c>
      <c r="F117" s="12">
        <f>SUM(F119:F123)</f>
        <v>58</v>
      </c>
      <c r="G117" s="31">
        <f>SUM(G119:G123)</f>
        <v>0</v>
      </c>
      <c r="H117" s="3"/>
    </row>
    <row r="118" spans="1:8" s="4" customFormat="1" ht="15.75" customHeight="1" x14ac:dyDescent="0.2">
      <c r="A118" s="58"/>
      <c r="B118" s="59"/>
      <c r="C118" s="59"/>
      <c r="D118" s="58"/>
      <c r="E118" s="59"/>
      <c r="F118" s="59"/>
      <c r="H118" s="3"/>
    </row>
    <row r="119" spans="1:8" s="4" customFormat="1" ht="15.75" customHeight="1" x14ac:dyDescent="0.2">
      <c r="A119" s="62" t="s">
        <v>15</v>
      </c>
      <c r="B119" s="12">
        <f>SUM(D119:G119)</f>
        <v>6</v>
      </c>
      <c r="C119" s="5">
        <f>B119/$B$8*100</f>
        <v>8.736167734420501E-2</v>
      </c>
      <c r="D119" s="68">
        <v>2</v>
      </c>
      <c r="E119" s="51">
        <v>0</v>
      </c>
      <c r="F119" s="43">
        <v>4</v>
      </c>
      <c r="G119" s="45">
        <v>0</v>
      </c>
      <c r="H119" s="3"/>
    </row>
    <row r="120" spans="1:8" s="4" customFormat="1" ht="15.75" customHeight="1" x14ac:dyDescent="0.2">
      <c r="A120" s="62" t="s">
        <v>16</v>
      </c>
      <c r="B120" s="12">
        <f>SUM(D120:G120)</f>
        <v>9</v>
      </c>
      <c r="C120" s="5">
        <f>B120/$B$8*100</f>
        <v>0.13104251601630751</v>
      </c>
      <c r="D120" s="68">
        <v>5</v>
      </c>
      <c r="E120" s="51">
        <v>0</v>
      </c>
      <c r="F120" s="43">
        <v>4</v>
      </c>
      <c r="G120" s="45">
        <v>0</v>
      </c>
      <c r="H120" s="3"/>
    </row>
    <row r="121" spans="1:8" ht="15.75" customHeight="1" x14ac:dyDescent="0.2">
      <c r="A121" s="62" t="s">
        <v>17</v>
      </c>
      <c r="B121" s="12">
        <f>SUM(D121:G121)</f>
        <v>14</v>
      </c>
      <c r="C121" s="5">
        <f>B121/$B$8*100</f>
        <v>0.20384391380314504</v>
      </c>
      <c r="D121" s="68">
        <v>2</v>
      </c>
      <c r="E121" s="51">
        <v>0</v>
      </c>
      <c r="F121" s="43">
        <v>12</v>
      </c>
      <c r="G121" s="45">
        <v>0</v>
      </c>
    </row>
    <row r="122" spans="1:8" ht="15.75" customHeight="1" x14ac:dyDescent="0.2">
      <c r="A122" s="62" t="s">
        <v>19</v>
      </c>
      <c r="B122" s="12">
        <f>SUM(D122:G122)</f>
        <v>21</v>
      </c>
      <c r="C122" s="5">
        <f>B122/$B$8*100</f>
        <v>0.3057658707047175</v>
      </c>
      <c r="D122" s="68">
        <v>5</v>
      </c>
      <c r="E122" s="43">
        <v>1</v>
      </c>
      <c r="F122" s="43">
        <v>15</v>
      </c>
      <c r="G122" s="45">
        <v>0</v>
      </c>
    </row>
    <row r="123" spans="1:8" ht="15.75" customHeight="1" x14ac:dyDescent="0.2">
      <c r="A123" s="62" t="s">
        <v>18</v>
      </c>
      <c r="B123" s="60">
        <f>SUM(D123:G123)</f>
        <v>30</v>
      </c>
      <c r="C123" s="5">
        <f>B123/$B$8*100</f>
        <v>0.43680838672102507</v>
      </c>
      <c r="D123" s="43">
        <v>6</v>
      </c>
      <c r="E123" s="41">
        <v>1</v>
      </c>
      <c r="F123" s="43">
        <v>23</v>
      </c>
      <c r="G123" s="45">
        <v>0</v>
      </c>
    </row>
    <row r="124" spans="1:8" s="4" customFormat="1" ht="15.75" customHeight="1" x14ac:dyDescent="0.2">
      <c r="A124" s="58"/>
      <c r="B124" s="59"/>
      <c r="C124" s="59"/>
      <c r="D124" s="59"/>
      <c r="E124" s="59"/>
      <c r="F124" s="59"/>
      <c r="H124" s="3"/>
    </row>
    <row r="125" spans="1:8" s="4" customFormat="1" ht="15.75" customHeight="1" x14ac:dyDescent="0.2">
      <c r="A125" s="20" t="s">
        <v>20</v>
      </c>
      <c r="B125" s="12">
        <f t="shared" ref="B125:B130" si="13">SUM(D125:G125)</f>
        <v>204</v>
      </c>
      <c r="C125" s="5">
        <f t="shared" ref="C125:C130" si="14">B125/$B$8*100</f>
        <v>2.9702970297029703</v>
      </c>
      <c r="D125" s="43">
        <v>34</v>
      </c>
      <c r="E125" s="41">
        <v>12</v>
      </c>
      <c r="F125" s="43">
        <v>158</v>
      </c>
      <c r="G125" s="45">
        <v>0</v>
      </c>
      <c r="H125" s="3"/>
    </row>
    <row r="126" spans="1:8" s="4" customFormat="1" ht="15.75" customHeight="1" x14ac:dyDescent="0.2">
      <c r="A126" s="20" t="s">
        <v>21</v>
      </c>
      <c r="B126" s="12">
        <f t="shared" si="13"/>
        <v>181</v>
      </c>
      <c r="C126" s="5">
        <f t="shared" si="14"/>
        <v>2.6354105998835178</v>
      </c>
      <c r="D126" s="43">
        <v>19</v>
      </c>
      <c r="E126" s="41">
        <v>28</v>
      </c>
      <c r="F126" s="43">
        <v>134</v>
      </c>
      <c r="G126" s="44">
        <v>0</v>
      </c>
      <c r="H126" s="3"/>
    </row>
    <row r="127" spans="1:8" s="4" customFormat="1" ht="15.75" customHeight="1" x14ac:dyDescent="0.2">
      <c r="A127" s="20" t="s">
        <v>22</v>
      </c>
      <c r="B127" s="12">
        <f t="shared" si="13"/>
        <v>141</v>
      </c>
      <c r="C127" s="5">
        <f t="shared" si="14"/>
        <v>2.052999417588818</v>
      </c>
      <c r="D127" s="43">
        <v>13</v>
      </c>
      <c r="E127" s="41">
        <v>20</v>
      </c>
      <c r="F127" s="43">
        <v>108</v>
      </c>
      <c r="G127" s="44">
        <v>0</v>
      </c>
      <c r="H127" s="3"/>
    </row>
    <row r="128" spans="1:8" s="4" customFormat="1" ht="15.75" customHeight="1" x14ac:dyDescent="0.2">
      <c r="A128" s="20" t="s">
        <v>23</v>
      </c>
      <c r="B128" s="12">
        <f t="shared" si="13"/>
        <v>117</v>
      </c>
      <c r="C128" s="5">
        <f t="shared" si="14"/>
        <v>1.7035527082119977</v>
      </c>
      <c r="D128" s="43">
        <v>16</v>
      </c>
      <c r="E128" s="41">
        <v>19</v>
      </c>
      <c r="F128" s="43">
        <v>82</v>
      </c>
      <c r="G128" s="44">
        <v>0</v>
      </c>
      <c r="H128" s="3"/>
    </row>
    <row r="129" spans="1:8" s="4" customFormat="1" ht="15.75" customHeight="1" x14ac:dyDescent="0.2">
      <c r="A129" s="20" t="s">
        <v>24</v>
      </c>
      <c r="B129" s="12">
        <f t="shared" si="13"/>
        <v>70</v>
      </c>
      <c r="C129" s="5">
        <f t="shared" si="14"/>
        <v>1.0192195690157251</v>
      </c>
      <c r="D129" s="43">
        <v>9</v>
      </c>
      <c r="E129" s="41">
        <v>12</v>
      </c>
      <c r="F129" s="43">
        <v>48</v>
      </c>
      <c r="G129" s="44">
        <v>1</v>
      </c>
      <c r="H129" s="3"/>
    </row>
    <row r="130" spans="1:8" s="4" customFormat="1" ht="15.75" customHeight="1" x14ac:dyDescent="0.2">
      <c r="A130" s="20" t="s">
        <v>25</v>
      </c>
      <c r="B130" s="12">
        <f t="shared" si="13"/>
        <v>6</v>
      </c>
      <c r="C130" s="5">
        <f t="shared" si="14"/>
        <v>8.736167734420501E-2</v>
      </c>
      <c r="D130" s="43">
        <v>0</v>
      </c>
      <c r="E130" s="41">
        <v>2</v>
      </c>
      <c r="F130" s="43">
        <v>4</v>
      </c>
      <c r="G130" s="44">
        <v>0</v>
      </c>
      <c r="H130" s="3"/>
    </row>
    <row r="131" spans="1:8" s="4" customFormat="1" ht="15.75" customHeight="1" x14ac:dyDescent="0.2">
      <c r="A131" s="20"/>
      <c r="B131" s="12"/>
      <c r="C131" s="5"/>
      <c r="D131" s="43"/>
      <c r="E131" s="41"/>
      <c r="F131" s="43"/>
      <c r="G131" s="44"/>
      <c r="H131" s="3"/>
    </row>
    <row r="132" spans="1:8" s="4" customFormat="1" ht="15.75" customHeight="1" x14ac:dyDescent="0.2">
      <c r="A132" s="38" t="s">
        <v>32</v>
      </c>
      <c r="B132" s="15">
        <f>SUM(D132:G132)</f>
        <v>50</v>
      </c>
      <c r="C132" s="5">
        <f>B132/$B$8*100</f>
        <v>0.72801397786837507</v>
      </c>
      <c r="D132" s="15">
        <f>SUM(D134,D140:D143)</f>
        <v>12</v>
      </c>
      <c r="E132" s="15">
        <f>SUM(E134,E140:E143)</f>
        <v>4</v>
      </c>
      <c r="F132" s="15">
        <f>SUM(F134,F140:F143)</f>
        <v>34</v>
      </c>
      <c r="G132" s="24">
        <f>SUM(G134,G140:G143)</f>
        <v>0</v>
      </c>
      <c r="H132" s="3"/>
    </row>
    <row r="133" spans="1:8" ht="15.75" customHeight="1" x14ac:dyDescent="0.2">
      <c r="A133" s="34"/>
      <c r="B133" s="15"/>
      <c r="C133" s="5"/>
      <c r="D133" s="15"/>
      <c r="E133" s="42"/>
      <c r="F133" s="12"/>
      <c r="G133" s="14"/>
    </row>
    <row r="134" spans="1:8" ht="15.75" customHeight="1" x14ac:dyDescent="0.2">
      <c r="A134" s="20" t="s">
        <v>13</v>
      </c>
      <c r="B134" s="15">
        <f>SUM(D134:G134)</f>
        <v>6</v>
      </c>
      <c r="C134" s="5">
        <f t="shared" ref="C134" si="15">B134/$B$8*100</f>
        <v>8.736167734420501E-2</v>
      </c>
      <c r="D134" s="15">
        <f>SUM(D136:D138)</f>
        <v>1</v>
      </c>
      <c r="E134" s="15">
        <f>SUM(E136:E138)</f>
        <v>0</v>
      </c>
      <c r="F134" s="15">
        <f t="shared" ref="F134" si="16">SUM(F136:F138)</f>
        <v>5</v>
      </c>
      <c r="G134" s="24">
        <f>SUM(G136:G138)</f>
        <v>0</v>
      </c>
    </row>
    <row r="135" spans="1:8" ht="15.75" customHeight="1" x14ac:dyDescent="0.2">
      <c r="A135" s="20"/>
      <c r="B135" s="15"/>
      <c r="C135" s="5"/>
      <c r="D135" s="15"/>
      <c r="E135" s="15"/>
      <c r="F135" s="15"/>
      <c r="G135" s="24"/>
    </row>
    <row r="136" spans="1:8" ht="15.75" customHeight="1" x14ac:dyDescent="0.2">
      <c r="A136" s="19" t="s">
        <v>16</v>
      </c>
      <c r="B136" s="15">
        <f t="shared" ref="B136:B138" si="17">SUM(D136:G136)</f>
        <v>1</v>
      </c>
      <c r="C136" s="5">
        <f>B136/$B$8*100</f>
        <v>1.4560279557367502E-2</v>
      </c>
      <c r="D136" s="43">
        <v>0</v>
      </c>
      <c r="E136" s="41">
        <v>0</v>
      </c>
      <c r="F136" s="43">
        <v>1</v>
      </c>
      <c r="G136" s="44">
        <v>0</v>
      </c>
    </row>
    <row r="137" spans="1:8" ht="15.75" customHeight="1" x14ac:dyDescent="0.2">
      <c r="A137" s="19" t="s">
        <v>17</v>
      </c>
      <c r="B137" s="15">
        <f t="shared" si="17"/>
        <v>1</v>
      </c>
      <c r="C137" s="5">
        <f t="shared" ref="C137:C138" si="18">B137/$B$8*100</f>
        <v>1.4560279557367502E-2</v>
      </c>
      <c r="D137" s="43">
        <v>1</v>
      </c>
      <c r="E137" s="41">
        <v>0</v>
      </c>
      <c r="F137" s="43">
        <v>0</v>
      </c>
      <c r="G137" s="44">
        <v>0</v>
      </c>
    </row>
    <row r="138" spans="1:8" ht="15.75" customHeight="1" x14ac:dyDescent="0.2">
      <c r="A138" s="19" t="s">
        <v>19</v>
      </c>
      <c r="B138" s="15">
        <f t="shared" si="17"/>
        <v>4</v>
      </c>
      <c r="C138" s="5">
        <f t="shared" si="18"/>
        <v>5.8241118229470007E-2</v>
      </c>
      <c r="D138" s="43">
        <v>0</v>
      </c>
      <c r="E138" s="43">
        <v>0</v>
      </c>
      <c r="F138" s="43">
        <v>4</v>
      </c>
      <c r="G138" s="44">
        <v>0</v>
      </c>
    </row>
    <row r="139" spans="1:8" ht="15.75" customHeight="1" x14ac:dyDescent="0.2">
      <c r="A139" s="20"/>
      <c r="B139" s="12"/>
      <c r="C139" s="5"/>
      <c r="D139" s="43"/>
      <c r="E139" s="41"/>
      <c r="F139" s="43"/>
      <c r="G139" s="44"/>
    </row>
    <row r="140" spans="1:8" ht="15.75" customHeight="1" x14ac:dyDescent="0.2">
      <c r="A140" s="20" t="s">
        <v>20</v>
      </c>
      <c r="B140" s="15">
        <f>SUM(D140:G140)</f>
        <v>13</v>
      </c>
      <c r="C140" s="5">
        <f>B140/$B$8*100</f>
        <v>0.18928363424577752</v>
      </c>
      <c r="D140" s="43">
        <v>5</v>
      </c>
      <c r="E140" s="43">
        <v>0</v>
      </c>
      <c r="F140" s="43">
        <v>8</v>
      </c>
      <c r="G140" s="44">
        <v>0</v>
      </c>
    </row>
    <row r="141" spans="1:8" ht="15.75" customHeight="1" x14ac:dyDescent="0.2">
      <c r="A141" s="20" t="s">
        <v>21</v>
      </c>
      <c r="B141" s="15">
        <f>SUM(D141:G141)</f>
        <v>16</v>
      </c>
      <c r="C141" s="5">
        <f>B141/$B$8*100</f>
        <v>0.23296447291788003</v>
      </c>
      <c r="D141" s="43">
        <v>3</v>
      </c>
      <c r="E141" s="41">
        <v>2</v>
      </c>
      <c r="F141" s="43">
        <v>11</v>
      </c>
      <c r="G141" s="44">
        <v>0</v>
      </c>
    </row>
    <row r="142" spans="1:8" s="4" customFormat="1" ht="15.75" customHeight="1" x14ac:dyDescent="0.2">
      <c r="A142" s="20" t="s">
        <v>22</v>
      </c>
      <c r="B142" s="15">
        <f>SUM(D142:G142)</f>
        <v>10</v>
      </c>
      <c r="C142" s="5">
        <f>B142/$B$8*100</f>
        <v>0.145602795573675</v>
      </c>
      <c r="D142" s="43">
        <v>1</v>
      </c>
      <c r="E142" s="41">
        <v>2</v>
      </c>
      <c r="F142" s="43">
        <v>7</v>
      </c>
      <c r="G142" s="44">
        <v>0</v>
      </c>
      <c r="H142" s="3"/>
    </row>
    <row r="143" spans="1:8" s="4" customFormat="1" ht="15.75" customHeight="1" x14ac:dyDescent="0.2">
      <c r="A143" s="20" t="s">
        <v>23</v>
      </c>
      <c r="B143" s="15">
        <f>SUM(D143:G143)</f>
        <v>5</v>
      </c>
      <c r="C143" s="5">
        <f>B143/$B$8*100</f>
        <v>7.2801397786837502E-2</v>
      </c>
      <c r="D143" s="43">
        <v>2</v>
      </c>
      <c r="E143" s="43">
        <v>0</v>
      </c>
      <c r="F143" s="43">
        <v>3</v>
      </c>
      <c r="G143" s="44">
        <v>0</v>
      </c>
      <c r="H143" s="3"/>
    </row>
    <row r="144" spans="1:8" s="4" customFormat="1" ht="15.75" customHeight="1" x14ac:dyDescent="0.2">
      <c r="A144" s="58"/>
      <c r="B144" s="59"/>
      <c r="C144" s="59"/>
      <c r="D144" s="59"/>
      <c r="E144" s="59"/>
      <c r="F144" s="59"/>
      <c r="H144" s="3"/>
    </row>
    <row r="145" spans="1:8" s="4" customFormat="1" ht="15.75" customHeight="1" x14ac:dyDescent="0.2">
      <c r="A145" s="38" t="s">
        <v>33</v>
      </c>
      <c r="B145" s="15">
        <f>SUM(D145:G145)</f>
        <v>222</v>
      </c>
      <c r="C145" s="5">
        <f>B145/$B$8*100</f>
        <v>3.232382061735585</v>
      </c>
      <c r="D145" s="12">
        <f>SUM(D147,D155:D159)</f>
        <v>48</v>
      </c>
      <c r="E145" s="42">
        <f>SUM(E147,E155:E159)</f>
        <v>28</v>
      </c>
      <c r="F145" s="12">
        <f>SUM(F147,F155:F159)</f>
        <v>146</v>
      </c>
      <c r="G145" s="14">
        <f>SUM(G147,G155:G159)</f>
        <v>0</v>
      </c>
      <c r="H145" s="3"/>
    </row>
    <row r="146" spans="1:8" s="4" customFormat="1" ht="15.75" customHeight="1" x14ac:dyDescent="0.2">
      <c r="A146" s="19"/>
      <c r="B146" s="15"/>
      <c r="C146" s="5"/>
      <c r="D146" s="43"/>
      <c r="E146" s="48"/>
      <c r="F146" s="43"/>
      <c r="G146" s="21"/>
      <c r="H146" s="3"/>
    </row>
    <row r="147" spans="1:8" s="4" customFormat="1" ht="15.75" customHeight="1" x14ac:dyDescent="0.2">
      <c r="A147" s="20" t="s">
        <v>13</v>
      </c>
      <c r="B147" s="15">
        <f>SUM(D147:G147)</f>
        <v>19</v>
      </c>
      <c r="C147" s="5">
        <f>B147/$B$8*100</f>
        <v>0.27664531158998251</v>
      </c>
      <c r="D147" s="12">
        <f>SUM(D149:D153)</f>
        <v>12</v>
      </c>
      <c r="E147" s="12">
        <f>SUM(E149:E153)</f>
        <v>1</v>
      </c>
      <c r="F147" s="12">
        <f>SUM(F149:F153)</f>
        <v>6</v>
      </c>
      <c r="G147" s="14">
        <f>SUM(G149:G153)</f>
        <v>0</v>
      </c>
      <c r="H147" s="3"/>
    </row>
    <row r="148" spans="1:8" s="4" customFormat="1" ht="15.75" customHeight="1" x14ac:dyDescent="0.2">
      <c r="A148" s="20"/>
      <c r="B148" s="15"/>
      <c r="C148" s="5"/>
      <c r="D148" s="12"/>
      <c r="E148" s="12"/>
      <c r="F148" s="12"/>
      <c r="G148" s="14"/>
      <c r="H148" s="3"/>
    </row>
    <row r="149" spans="1:8" s="4" customFormat="1" ht="15.75" customHeight="1" x14ac:dyDescent="0.2">
      <c r="A149" s="22" t="s">
        <v>15</v>
      </c>
      <c r="B149" s="15">
        <f t="shared" ref="B149" si="19">SUM(D149:G149)</f>
        <v>2</v>
      </c>
      <c r="C149" s="5">
        <f t="shared" ref="C149" si="20">B149/$B$8*100</f>
        <v>2.9120559114735003E-2</v>
      </c>
      <c r="D149" s="10">
        <v>1</v>
      </c>
      <c r="E149" s="48">
        <v>0</v>
      </c>
      <c r="F149" s="10">
        <v>1</v>
      </c>
      <c r="G149" s="21">
        <v>0</v>
      </c>
      <c r="H149" s="3"/>
    </row>
    <row r="150" spans="1:8" s="4" customFormat="1" ht="15.75" customHeight="1" x14ac:dyDescent="0.2">
      <c r="A150" s="22" t="s">
        <v>16</v>
      </c>
      <c r="B150" s="12">
        <f>SUM(D150:G150)</f>
        <v>2</v>
      </c>
      <c r="C150" s="5">
        <f>B150/$B$8*100</f>
        <v>2.9120559114735003E-2</v>
      </c>
      <c r="D150" s="43">
        <v>2</v>
      </c>
      <c r="E150" s="51">
        <v>0</v>
      </c>
      <c r="F150" s="43">
        <v>0</v>
      </c>
      <c r="G150" s="44">
        <v>0</v>
      </c>
      <c r="H150" s="3"/>
    </row>
    <row r="151" spans="1:8" s="4" customFormat="1" ht="15.75" customHeight="1" x14ac:dyDescent="0.2">
      <c r="A151" s="19" t="s">
        <v>17</v>
      </c>
      <c r="B151" s="12">
        <f>SUM(D151:G151)</f>
        <v>3</v>
      </c>
      <c r="C151" s="5">
        <f>B151/$B$8*100</f>
        <v>4.3680838672102505E-2</v>
      </c>
      <c r="D151" s="43">
        <v>2</v>
      </c>
      <c r="E151" s="51">
        <v>0</v>
      </c>
      <c r="F151" s="43">
        <v>1</v>
      </c>
      <c r="G151" s="44">
        <v>0</v>
      </c>
      <c r="H151" s="3"/>
    </row>
    <row r="152" spans="1:8" s="4" customFormat="1" ht="15.75" customHeight="1" x14ac:dyDescent="0.2">
      <c r="A152" s="19" t="s">
        <v>19</v>
      </c>
      <c r="B152" s="12">
        <f>SUM(D152:G152)</f>
        <v>5</v>
      </c>
      <c r="C152" s="5">
        <f>B152/$B$8*100</f>
        <v>7.2801397786837502E-2</v>
      </c>
      <c r="D152" s="43">
        <v>4</v>
      </c>
      <c r="E152" s="43">
        <v>0</v>
      </c>
      <c r="F152" s="43">
        <v>1</v>
      </c>
      <c r="G152" s="44">
        <v>0</v>
      </c>
      <c r="H152" s="3"/>
    </row>
    <row r="153" spans="1:8" s="4" customFormat="1" ht="15.75" customHeight="1" x14ac:dyDescent="0.2">
      <c r="A153" s="19" t="s">
        <v>18</v>
      </c>
      <c r="B153" s="12">
        <f>SUM(D153:G153)</f>
        <v>7</v>
      </c>
      <c r="C153" s="5">
        <f>B153/$B$8*100</f>
        <v>0.10192195690157252</v>
      </c>
      <c r="D153" s="43">
        <v>3</v>
      </c>
      <c r="E153" s="43">
        <v>1</v>
      </c>
      <c r="F153" s="43">
        <v>3</v>
      </c>
      <c r="G153" s="44">
        <v>0</v>
      </c>
      <c r="H153" s="3"/>
    </row>
    <row r="154" spans="1:8" s="4" customFormat="1" ht="15.75" customHeight="1" x14ac:dyDescent="0.2">
      <c r="A154" s="58"/>
      <c r="B154" s="59"/>
      <c r="C154" s="59"/>
      <c r="D154" s="59"/>
      <c r="E154" s="59"/>
      <c r="F154" s="59"/>
      <c r="H154" s="3"/>
    </row>
    <row r="155" spans="1:8" ht="15.75" customHeight="1" x14ac:dyDescent="0.2">
      <c r="A155" s="20" t="s">
        <v>20</v>
      </c>
      <c r="B155" s="12">
        <f t="shared" ref="B155:B159" si="21">SUM(D155:G155)</f>
        <v>58</v>
      </c>
      <c r="C155" s="5">
        <f t="shared" ref="C155:C159" si="22">B155/$B$8*100</f>
        <v>0.84449621432731503</v>
      </c>
      <c r="D155" s="43">
        <v>16</v>
      </c>
      <c r="E155" s="41">
        <v>5</v>
      </c>
      <c r="F155" s="43">
        <v>37</v>
      </c>
      <c r="G155" s="44">
        <v>0</v>
      </c>
    </row>
    <row r="156" spans="1:8" ht="15.75" customHeight="1" x14ac:dyDescent="0.2">
      <c r="A156" s="20" t="s">
        <v>21</v>
      </c>
      <c r="B156" s="12">
        <f t="shared" si="21"/>
        <v>51</v>
      </c>
      <c r="C156" s="5">
        <f t="shared" si="22"/>
        <v>0.74257425742574257</v>
      </c>
      <c r="D156" s="43">
        <v>8</v>
      </c>
      <c r="E156" s="41">
        <v>6</v>
      </c>
      <c r="F156" s="43">
        <v>37</v>
      </c>
      <c r="G156" s="44">
        <v>0</v>
      </c>
    </row>
    <row r="157" spans="1:8" ht="15.75" customHeight="1" x14ac:dyDescent="0.2">
      <c r="A157" s="20" t="s">
        <v>22</v>
      </c>
      <c r="B157" s="12">
        <f t="shared" si="21"/>
        <v>47</v>
      </c>
      <c r="C157" s="5">
        <f t="shared" si="22"/>
        <v>0.68433313919627259</v>
      </c>
      <c r="D157" s="43">
        <v>4</v>
      </c>
      <c r="E157" s="41">
        <v>9</v>
      </c>
      <c r="F157" s="43">
        <v>34</v>
      </c>
      <c r="G157" s="44">
        <v>0</v>
      </c>
    </row>
    <row r="158" spans="1:8" ht="15.75" customHeight="1" x14ac:dyDescent="0.2">
      <c r="A158" s="20" t="s">
        <v>23</v>
      </c>
      <c r="B158" s="12">
        <f t="shared" si="21"/>
        <v>37</v>
      </c>
      <c r="C158" s="5">
        <f t="shared" si="22"/>
        <v>0.53873034362259764</v>
      </c>
      <c r="D158" s="43">
        <v>6</v>
      </c>
      <c r="E158" s="41">
        <v>6</v>
      </c>
      <c r="F158" s="43">
        <v>25</v>
      </c>
      <c r="G158" s="44">
        <v>0</v>
      </c>
    </row>
    <row r="159" spans="1:8" ht="15.75" customHeight="1" x14ac:dyDescent="0.2">
      <c r="A159" s="20" t="s">
        <v>24</v>
      </c>
      <c r="B159" s="12">
        <f t="shared" si="21"/>
        <v>10</v>
      </c>
      <c r="C159" s="5">
        <f t="shared" si="22"/>
        <v>0.145602795573675</v>
      </c>
      <c r="D159" s="43">
        <v>2</v>
      </c>
      <c r="E159" s="41">
        <v>1</v>
      </c>
      <c r="F159" s="43">
        <v>7</v>
      </c>
      <c r="G159" s="44">
        <v>0</v>
      </c>
    </row>
    <row r="160" spans="1:8" ht="15" customHeight="1" x14ac:dyDescent="0.2">
      <c r="A160" s="100" t="s">
        <v>41</v>
      </c>
      <c r="B160" s="100"/>
      <c r="C160" s="100"/>
      <c r="D160" s="100"/>
      <c r="E160" s="100"/>
      <c r="F160" s="100"/>
      <c r="G160" s="100"/>
    </row>
    <row r="161" spans="1:8" ht="15" customHeight="1" x14ac:dyDescent="0.2">
      <c r="A161" s="101" t="s">
        <v>47</v>
      </c>
      <c r="B161" s="101"/>
      <c r="C161" s="101"/>
      <c r="D161" s="101"/>
      <c r="E161" s="101"/>
      <c r="F161" s="101"/>
      <c r="G161" s="101"/>
    </row>
    <row r="162" spans="1:8" ht="12.6" customHeight="1" x14ac:dyDescent="0.2">
      <c r="A162" s="96"/>
      <c r="B162" s="97"/>
      <c r="C162" s="98"/>
      <c r="D162" s="97"/>
      <c r="E162" s="97"/>
      <c r="F162" s="97"/>
      <c r="G162" s="97"/>
    </row>
    <row r="163" spans="1:8" ht="24.95" customHeight="1" x14ac:dyDescent="0.2">
      <c r="A163" s="102" t="s">
        <v>40</v>
      </c>
      <c r="B163" s="105" t="s">
        <v>0</v>
      </c>
      <c r="C163" s="106"/>
      <c r="D163" s="106"/>
      <c r="E163" s="106"/>
      <c r="F163" s="106"/>
      <c r="G163" s="106"/>
    </row>
    <row r="164" spans="1:8" ht="24.95" customHeight="1" x14ac:dyDescent="0.2">
      <c r="A164" s="103"/>
      <c r="B164" s="107" t="s">
        <v>1</v>
      </c>
      <c r="C164" s="109" t="s">
        <v>7</v>
      </c>
      <c r="D164" s="105" t="s">
        <v>6</v>
      </c>
      <c r="E164" s="106"/>
      <c r="F164" s="106"/>
      <c r="G164" s="106"/>
    </row>
    <row r="165" spans="1:8" ht="24.95" customHeight="1" x14ac:dyDescent="0.2">
      <c r="A165" s="104"/>
      <c r="B165" s="108"/>
      <c r="C165" s="110"/>
      <c r="D165" s="16" t="s">
        <v>4</v>
      </c>
      <c r="E165" s="16" t="s">
        <v>3</v>
      </c>
      <c r="F165" s="16" t="s">
        <v>2</v>
      </c>
      <c r="G165" s="17" t="s">
        <v>8</v>
      </c>
    </row>
    <row r="166" spans="1:8" s="4" customFormat="1" ht="15.75" customHeight="1" x14ac:dyDescent="0.2">
      <c r="A166" s="58"/>
      <c r="B166" s="59"/>
      <c r="C166" s="59"/>
      <c r="D166" s="59"/>
      <c r="E166" s="59"/>
      <c r="F166" s="59"/>
      <c r="H166" s="3"/>
    </row>
    <row r="167" spans="1:8" ht="15.75" customHeight="1" x14ac:dyDescent="0.2">
      <c r="A167" s="37" t="s">
        <v>34</v>
      </c>
      <c r="B167" s="15">
        <f>SUM(D167:G167)</f>
        <v>112</v>
      </c>
      <c r="C167" s="5">
        <f>B167/$B$8*100</f>
        <v>1.6307513104251603</v>
      </c>
      <c r="D167" s="12">
        <f>SUM(D169,D177:D182)</f>
        <v>23</v>
      </c>
      <c r="E167" s="12">
        <f t="shared" ref="E167:F167" si="23">SUM(E169,E177:E182)</f>
        <v>6</v>
      </c>
      <c r="F167" s="12">
        <f t="shared" si="23"/>
        <v>76</v>
      </c>
      <c r="G167" s="14">
        <f>SUM(G169,G177:G182)</f>
        <v>7</v>
      </c>
    </row>
    <row r="168" spans="1:8" ht="15.75" customHeight="1" x14ac:dyDescent="0.2">
      <c r="A168" s="37"/>
      <c r="B168" s="15"/>
      <c r="C168" s="5"/>
      <c r="D168" s="12"/>
      <c r="E168" s="42"/>
      <c r="F168" s="12"/>
      <c r="G168" s="14"/>
    </row>
    <row r="169" spans="1:8" ht="15.75" customHeight="1" x14ac:dyDescent="0.2">
      <c r="A169" s="20" t="s">
        <v>13</v>
      </c>
      <c r="B169" s="15">
        <f>SUM(D169:G169)</f>
        <v>16</v>
      </c>
      <c r="C169" s="5">
        <f>B169/$B$8*100</f>
        <v>0.23296447291788003</v>
      </c>
      <c r="D169" s="12">
        <f>SUM(D171:D175)</f>
        <v>8</v>
      </c>
      <c r="E169" s="12">
        <f>SUM(E171:E175)</f>
        <v>0</v>
      </c>
      <c r="F169" s="12">
        <f t="shared" ref="F169" si="24">SUM(F171:F175)</f>
        <v>7</v>
      </c>
      <c r="G169" s="14">
        <f>SUM(G171:G175)</f>
        <v>1</v>
      </c>
    </row>
    <row r="170" spans="1:8" ht="15.75" customHeight="1" x14ac:dyDescent="0.2">
      <c r="A170" s="20"/>
      <c r="B170" s="15"/>
      <c r="C170" s="5"/>
      <c r="D170" s="12"/>
      <c r="E170" s="12"/>
      <c r="F170" s="12"/>
      <c r="G170" s="14"/>
    </row>
    <row r="171" spans="1:8" ht="15.75" customHeight="1" x14ac:dyDescent="0.2">
      <c r="A171" s="19" t="s">
        <v>15</v>
      </c>
      <c r="B171" s="12">
        <f>SUM(D171:G171)</f>
        <v>1</v>
      </c>
      <c r="C171" s="5">
        <f>B171/$B$8*100</f>
        <v>1.4560279557367502E-2</v>
      </c>
      <c r="D171" s="12">
        <v>0</v>
      </c>
      <c r="E171" s="48">
        <v>0</v>
      </c>
      <c r="F171" s="12">
        <v>1</v>
      </c>
      <c r="G171" s="14">
        <v>0</v>
      </c>
    </row>
    <row r="172" spans="1:8" ht="15.75" customHeight="1" x14ac:dyDescent="0.2">
      <c r="A172" s="19" t="s">
        <v>16</v>
      </c>
      <c r="B172" s="12">
        <f>SUM(D172:G172)</f>
        <v>2</v>
      </c>
      <c r="C172" s="5">
        <f>B172/$B$8*100</f>
        <v>2.9120559114735003E-2</v>
      </c>
      <c r="D172" s="43">
        <v>1</v>
      </c>
      <c r="E172" s="51">
        <v>0</v>
      </c>
      <c r="F172" s="10">
        <v>1</v>
      </c>
      <c r="G172" s="21">
        <v>0</v>
      </c>
    </row>
    <row r="173" spans="1:8" s="4" customFormat="1" ht="15.75" customHeight="1" x14ac:dyDescent="0.2">
      <c r="A173" s="19" t="s">
        <v>17</v>
      </c>
      <c r="B173" s="12">
        <f>SUM(D173:G173)</f>
        <v>4</v>
      </c>
      <c r="C173" s="5">
        <f>B173/$B$8*100</f>
        <v>5.8241118229470007E-2</v>
      </c>
      <c r="D173" s="43">
        <v>3</v>
      </c>
      <c r="E173" s="51">
        <v>0</v>
      </c>
      <c r="F173" s="43">
        <v>1</v>
      </c>
      <c r="G173" s="44">
        <v>0</v>
      </c>
      <c r="H173" s="3"/>
    </row>
    <row r="174" spans="1:8" s="4" customFormat="1" ht="15.75" customHeight="1" x14ac:dyDescent="0.2">
      <c r="A174" s="19" t="s">
        <v>19</v>
      </c>
      <c r="B174" s="12">
        <f>SUM(D174:G174)</f>
        <v>5</v>
      </c>
      <c r="C174" s="5">
        <f>B174/$B$8*100</f>
        <v>7.2801397786837502E-2</v>
      </c>
      <c r="D174" s="43">
        <v>2</v>
      </c>
      <c r="E174" s="43">
        <v>0</v>
      </c>
      <c r="F174" s="43">
        <v>2</v>
      </c>
      <c r="G174" s="44">
        <v>1</v>
      </c>
      <c r="H174" s="3"/>
    </row>
    <row r="175" spans="1:8" s="4" customFormat="1" ht="15.75" customHeight="1" x14ac:dyDescent="0.2">
      <c r="A175" s="72" t="s">
        <v>18</v>
      </c>
      <c r="B175" s="12">
        <f>SUM(D175:G175)</f>
        <v>4</v>
      </c>
      <c r="C175" s="5">
        <f>B175/$B$8*100</f>
        <v>5.8241118229470007E-2</v>
      </c>
      <c r="D175" s="43">
        <v>2</v>
      </c>
      <c r="E175" s="43">
        <v>0</v>
      </c>
      <c r="F175" s="43">
        <v>2</v>
      </c>
      <c r="G175" s="44">
        <v>0</v>
      </c>
      <c r="H175" s="3"/>
    </row>
    <row r="176" spans="1:8" ht="15.75" customHeight="1" x14ac:dyDescent="0.2">
      <c r="A176" s="2"/>
      <c r="B176" s="25"/>
      <c r="C176" s="26"/>
      <c r="D176" s="25"/>
      <c r="E176" s="49"/>
      <c r="F176" s="25"/>
      <c r="G176" s="27"/>
    </row>
    <row r="177" spans="1:8" ht="15.75" customHeight="1" x14ac:dyDescent="0.2">
      <c r="A177" s="20" t="s">
        <v>20</v>
      </c>
      <c r="B177" s="12">
        <f t="shared" ref="B177:B182" si="25">SUM(D177:G177)</f>
        <v>20</v>
      </c>
      <c r="C177" s="5">
        <f t="shared" ref="C177:C181" si="26">B177/$B$8*100</f>
        <v>0.29120559114735001</v>
      </c>
      <c r="D177" s="43">
        <v>6</v>
      </c>
      <c r="E177" s="41">
        <v>2</v>
      </c>
      <c r="F177" s="43">
        <v>10</v>
      </c>
      <c r="G177" s="44">
        <v>2</v>
      </c>
    </row>
    <row r="178" spans="1:8" ht="15.75" customHeight="1" x14ac:dyDescent="0.2">
      <c r="A178" s="20" t="s">
        <v>21</v>
      </c>
      <c r="B178" s="12">
        <f t="shared" si="25"/>
        <v>20</v>
      </c>
      <c r="C178" s="5">
        <f t="shared" si="26"/>
        <v>0.29120559114735001</v>
      </c>
      <c r="D178" s="43">
        <v>3</v>
      </c>
      <c r="E178" s="41">
        <v>2</v>
      </c>
      <c r="F178" s="43">
        <v>14</v>
      </c>
      <c r="G178" s="44">
        <v>1</v>
      </c>
    </row>
    <row r="179" spans="1:8" ht="15.75" customHeight="1" x14ac:dyDescent="0.2">
      <c r="A179" s="20" t="s">
        <v>22</v>
      </c>
      <c r="B179" s="12">
        <f t="shared" si="25"/>
        <v>27</v>
      </c>
      <c r="C179" s="5">
        <f t="shared" si="26"/>
        <v>0.39312754804892253</v>
      </c>
      <c r="D179" s="43">
        <v>3</v>
      </c>
      <c r="E179" s="41">
        <v>2</v>
      </c>
      <c r="F179" s="43">
        <v>22</v>
      </c>
      <c r="G179" s="44">
        <v>0</v>
      </c>
    </row>
    <row r="180" spans="1:8" ht="15.75" customHeight="1" x14ac:dyDescent="0.2">
      <c r="A180" s="20" t="s">
        <v>23</v>
      </c>
      <c r="B180" s="12">
        <f t="shared" si="25"/>
        <v>18</v>
      </c>
      <c r="C180" s="5">
        <f t="shared" si="26"/>
        <v>0.26208503203261502</v>
      </c>
      <c r="D180" s="43">
        <v>2</v>
      </c>
      <c r="E180" s="87">
        <v>0</v>
      </c>
      <c r="F180" s="43">
        <v>14</v>
      </c>
      <c r="G180" s="44">
        <v>2</v>
      </c>
    </row>
    <row r="181" spans="1:8" ht="15.75" customHeight="1" x14ac:dyDescent="0.2">
      <c r="A181" s="20" t="s">
        <v>24</v>
      </c>
      <c r="B181" s="12">
        <f t="shared" si="25"/>
        <v>10</v>
      </c>
      <c r="C181" s="5">
        <f t="shared" si="26"/>
        <v>0.145602795573675</v>
      </c>
      <c r="D181" s="43">
        <v>1</v>
      </c>
      <c r="E181" s="87">
        <v>0</v>
      </c>
      <c r="F181" s="43">
        <v>8</v>
      </c>
      <c r="G181" s="44">
        <v>1</v>
      </c>
    </row>
    <row r="182" spans="1:8" ht="15.75" customHeight="1" x14ac:dyDescent="0.2">
      <c r="A182" s="20" t="s">
        <v>25</v>
      </c>
      <c r="B182" s="12">
        <f t="shared" si="25"/>
        <v>1</v>
      </c>
      <c r="C182" s="5">
        <f>B182/$B$8*100</f>
        <v>1.4560279557367502E-2</v>
      </c>
      <c r="D182" s="43">
        <v>0</v>
      </c>
      <c r="E182" s="43">
        <v>0</v>
      </c>
      <c r="F182" s="43">
        <v>1</v>
      </c>
      <c r="G182" s="44">
        <v>0</v>
      </c>
    </row>
    <row r="183" spans="1:8" ht="15.75" customHeight="1" x14ac:dyDescent="0.2">
      <c r="A183" s="20"/>
      <c r="B183" s="12"/>
      <c r="C183" s="5"/>
      <c r="D183" s="43"/>
      <c r="E183" s="43"/>
      <c r="F183" s="43"/>
      <c r="G183" s="44"/>
    </row>
    <row r="184" spans="1:8" s="4" customFormat="1" ht="15.75" customHeight="1" x14ac:dyDescent="0.2">
      <c r="A184" s="37" t="s">
        <v>35</v>
      </c>
      <c r="B184" s="15">
        <f>SUM(D184:G184)</f>
        <v>2622</v>
      </c>
      <c r="C184" s="5">
        <f>B184/$B$8*100</f>
        <v>38.17705299941759</v>
      </c>
      <c r="D184" s="12">
        <f>SUM(D186,D191,D199:D205)</f>
        <v>725</v>
      </c>
      <c r="E184" s="12">
        <f>SUM(E186,E191,E199:E205)</f>
        <v>249</v>
      </c>
      <c r="F184" s="12">
        <f>SUM(F186,F191,F199:F205)</f>
        <v>1636</v>
      </c>
      <c r="G184" s="14">
        <f>SUM(G186,G191,G199:G205)</f>
        <v>12</v>
      </c>
      <c r="H184" s="3"/>
    </row>
    <row r="185" spans="1:8" s="4" customFormat="1" ht="15.75" customHeight="1" x14ac:dyDescent="0.2">
      <c r="A185" s="34"/>
      <c r="B185" s="15"/>
      <c r="C185" s="5"/>
      <c r="D185" s="12"/>
      <c r="E185" s="42"/>
      <c r="F185" s="12"/>
      <c r="G185" s="14"/>
      <c r="H185" s="3"/>
    </row>
    <row r="186" spans="1:8" s="4" customFormat="1" ht="15.75" customHeight="1" x14ac:dyDescent="0.2">
      <c r="A186" s="18" t="s">
        <v>10</v>
      </c>
      <c r="B186" s="15">
        <f>SUM(D186:G186)</f>
        <v>10</v>
      </c>
      <c r="C186" s="5">
        <f>B186/$B$8*100</f>
        <v>0.145602795573675</v>
      </c>
      <c r="D186" s="12">
        <f>SUM(D188:D189)</f>
        <v>7</v>
      </c>
      <c r="E186" s="42">
        <f>SUM(E188:E189)</f>
        <v>0</v>
      </c>
      <c r="F186" s="12">
        <f>SUM(F188:F189)</f>
        <v>3</v>
      </c>
      <c r="G186" s="14">
        <f>SUM(G188:G189)</f>
        <v>0</v>
      </c>
      <c r="H186" s="3"/>
    </row>
    <row r="187" spans="1:8" s="4" customFormat="1" ht="15.75" customHeight="1" x14ac:dyDescent="0.2">
      <c r="A187" s="18"/>
      <c r="B187" s="15"/>
      <c r="C187" s="5"/>
      <c r="D187" s="12"/>
      <c r="E187" s="42"/>
      <c r="F187" s="14"/>
      <c r="G187" s="14"/>
      <c r="H187" s="3"/>
    </row>
    <row r="188" spans="1:8" s="4" customFormat="1" ht="15.75" customHeight="1" x14ac:dyDescent="0.2">
      <c r="A188" s="19" t="s">
        <v>14</v>
      </c>
      <c r="B188" s="15">
        <f t="shared" ref="B188:B189" si="27">SUM(D188:G188)</f>
        <v>1</v>
      </c>
      <c r="C188" s="5">
        <f t="shared" ref="C188:C189" si="28">B188/$B$8*100</f>
        <v>1.4560279557367502E-2</v>
      </c>
      <c r="D188" s="43">
        <v>0</v>
      </c>
      <c r="E188" s="51">
        <v>0</v>
      </c>
      <c r="F188" s="44">
        <v>1</v>
      </c>
      <c r="G188" s="44">
        <v>0</v>
      </c>
      <c r="H188" s="3"/>
    </row>
    <row r="189" spans="1:8" s="4" customFormat="1" ht="15.75" customHeight="1" x14ac:dyDescent="0.2">
      <c r="A189" s="19" t="s">
        <v>12</v>
      </c>
      <c r="B189" s="15">
        <f t="shared" si="27"/>
        <v>9</v>
      </c>
      <c r="C189" s="5">
        <f t="shared" si="28"/>
        <v>0.13104251601630751</v>
      </c>
      <c r="D189" s="43">
        <v>7</v>
      </c>
      <c r="E189" s="51">
        <v>0</v>
      </c>
      <c r="F189" s="44">
        <v>2</v>
      </c>
      <c r="G189" s="44">
        <v>0</v>
      </c>
      <c r="H189" s="3"/>
    </row>
    <row r="190" spans="1:8" s="4" customFormat="1" ht="15.75" customHeight="1" x14ac:dyDescent="0.2">
      <c r="A190" s="19"/>
      <c r="B190" s="12"/>
      <c r="C190" s="5"/>
      <c r="D190" s="43"/>
      <c r="E190" s="41"/>
      <c r="F190" s="44"/>
      <c r="G190" s="44"/>
      <c r="H190" s="3"/>
    </row>
    <row r="191" spans="1:8" ht="15.75" customHeight="1" x14ac:dyDescent="0.2">
      <c r="A191" s="20" t="s">
        <v>13</v>
      </c>
      <c r="B191" s="15">
        <f>SUM(D191:G191)</f>
        <v>248</v>
      </c>
      <c r="C191" s="5">
        <f>B191/$B$8*100</f>
        <v>3.61094933022714</v>
      </c>
      <c r="D191" s="12">
        <f>SUM(D193:D197)</f>
        <v>144</v>
      </c>
      <c r="E191" s="42">
        <f>SUM(E193:E197)</f>
        <v>1</v>
      </c>
      <c r="F191" s="12">
        <f>SUM(F193:F197)</f>
        <v>102</v>
      </c>
      <c r="G191" s="14">
        <f>SUM(G193:G197)</f>
        <v>1</v>
      </c>
    </row>
    <row r="192" spans="1:8" ht="15.75" customHeight="1" x14ac:dyDescent="0.2">
      <c r="A192" s="30"/>
      <c r="B192" s="15"/>
      <c r="C192" s="5"/>
      <c r="D192" s="12"/>
      <c r="E192" s="42"/>
      <c r="F192" s="12"/>
      <c r="G192" s="14"/>
    </row>
    <row r="193" spans="1:8" ht="15.75" customHeight="1" x14ac:dyDescent="0.2">
      <c r="A193" s="19" t="s">
        <v>15</v>
      </c>
      <c r="B193" s="15">
        <f>SUM(D193:G193)</f>
        <v>14</v>
      </c>
      <c r="C193" s="5">
        <f>B193/$B$8*100</f>
        <v>0.20384391380314504</v>
      </c>
      <c r="D193" s="43">
        <v>12</v>
      </c>
      <c r="E193" s="51">
        <v>0</v>
      </c>
      <c r="F193" s="43">
        <v>2</v>
      </c>
      <c r="G193" s="44">
        <v>0</v>
      </c>
    </row>
    <row r="194" spans="1:8" ht="15.75" customHeight="1" x14ac:dyDescent="0.2">
      <c r="A194" s="19" t="s">
        <v>16</v>
      </c>
      <c r="B194" s="15">
        <f>SUM(D194:G194)</f>
        <v>28</v>
      </c>
      <c r="C194" s="5">
        <f>B194/$B$8*100</f>
        <v>0.40768782760629008</v>
      </c>
      <c r="D194" s="43">
        <v>23</v>
      </c>
      <c r="E194" s="51">
        <v>0</v>
      </c>
      <c r="F194" s="43">
        <v>5</v>
      </c>
      <c r="G194" s="44">
        <v>0</v>
      </c>
    </row>
    <row r="195" spans="1:8" ht="15.75" customHeight="1" x14ac:dyDescent="0.2">
      <c r="A195" s="19" t="s">
        <v>17</v>
      </c>
      <c r="B195" s="15">
        <f>SUM(D195:G195)</f>
        <v>39</v>
      </c>
      <c r="C195" s="5">
        <f>B195/$B$8*100</f>
        <v>0.56785090273733263</v>
      </c>
      <c r="D195" s="43">
        <v>27</v>
      </c>
      <c r="E195" s="51">
        <v>0</v>
      </c>
      <c r="F195" s="43">
        <v>11</v>
      </c>
      <c r="G195" s="44">
        <v>1</v>
      </c>
    </row>
    <row r="196" spans="1:8" ht="15.75" customHeight="1" x14ac:dyDescent="0.2">
      <c r="A196" s="19" t="s">
        <v>19</v>
      </c>
      <c r="B196" s="15">
        <f>SUM(D196:G196)</f>
        <v>73</v>
      </c>
      <c r="C196" s="5">
        <f>B196/$B$8*100</f>
        <v>1.0629004076878275</v>
      </c>
      <c r="D196" s="43">
        <v>43</v>
      </c>
      <c r="E196" s="87">
        <v>0</v>
      </c>
      <c r="F196" s="43">
        <v>30</v>
      </c>
      <c r="G196" s="44">
        <v>0</v>
      </c>
    </row>
    <row r="197" spans="1:8" ht="15.75" customHeight="1" x14ac:dyDescent="0.2">
      <c r="A197" s="19" t="s">
        <v>18</v>
      </c>
      <c r="B197" s="15">
        <f>SUM(D197:G197)</f>
        <v>94</v>
      </c>
      <c r="C197" s="5">
        <f>B197/$B$8*100</f>
        <v>1.3686662783925452</v>
      </c>
      <c r="D197" s="43">
        <v>39</v>
      </c>
      <c r="E197" s="41">
        <v>1</v>
      </c>
      <c r="F197" s="43">
        <v>54</v>
      </c>
      <c r="G197" s="44">
        <v>0</v>
      </c>
    </row>
    <row r="198" spans="1:8" ht="15.75" customHeight="1" x14ac:dyDescent="0.2">
      <c r="A198" s="2"/>
      <c r="B198" s="40"/>
      <c r="C198" s="26"/>
      <c r="D198" s="25"/>
      <c r="E198" s="49"/>
      <c r="F198" s="25"/>
      <c r="G198" s="27"/>
    </row>
    <row r="199" spans="1:8" s="4" customFormat="1" ht="15.75" customHeight="1" x14ac:dyDescent="0.2">
      <c r="A199" s="20" t="s">
        <v>20</v>
      </c>
      <c r="B199" s="15">
        <f t="shared" ref="B199:B205" si="29">SUM(D199:G199)</f>
        <v>683</v>
      </c>
      <c r="C199" s="5">
        <f t="shared" ref="C199:C204" si="30">B199/$B$8*100</f>
        <v>9.9446709376820035</v>
      </c>
      <c r="D199" s="43">
        <v>223</v>
      </c>
      <c r="E199" s="41">
        <v>21</v>
      </c>
      <c r="F199" s="43">
        <v>438</v>
      </c>
      <c r="G199" s="44">
        <v>1</v>
      </c>
      <c r="H199" s="3"/>
    </row>
    <row r="200" spans="1:8" s="4" customFormat="1" ht="15.75" customHeight="1" x14ac:dyDescent="0.2">
      <c r="A200" s="20" t="s">
        <v>21</v>
      </c>
      <c r="B200" s="15">
        <f t="shared" si="29"/>
        <v>635</v>
      </c>
      <c r="C200" s="5">
        <f t="shared" si="30"/>
        <v>9.2457775189283637</v>
      </c>
      <c r="D200" s="43">
        <v>144</v>
      </c>
      <c r="E200" s="41">
        <v>65</v>
      </c>
      <c r="F200" s="43">
        <v>426</v>
      </c>
      <c r="G200" s="44">
        <v>0</v>
      </c>
      <c r="H200" s="3"/>
    </row>
    <row r="201" spans="1:8" s="4" customFormat="1" ht="15.75" customHeight="1" x14ac:dyDescent="0.2">
      <c r="A201" s="20" t="s">
        <v>22</v>
      </c>
      <c r="B201" s="15">
        <f t="shared" si="29"/>
        <v>514</v>
      </c>
      <c r="C201" s="5">
        <f t="shared" si="30"/>
        <v>7.4839836924868948</v>
      </c>
      <c r="D201" s="43">
        <v>104</v>
      </c>
      <c r="E201" s="41">
        <v>68</v>
      </c>
      <c r="F201" s="43">
        <v>340</v>
      </c>
      <c r="G201" s="44">
        <v>2</v>
      </c>
      <c r="H201" s="3"/>
    </row>
    <row r="202" spans="1:8" s="4" customFormat="1" ht="15.75" customHeight="1" x14ac:dyDescent="0.2">
      <c r="A202" s="20" t="s">
        <v>23</v>
      </c>
      <c r="B202" s="15">
        <f t="shared" si="29"/>
        <v>349</v>
      </c>
      <c r="C202" s="5">
        <f t="shared" si="30"/>
        <v>5.0815375655212582</v>
      </c>
      <c r="D202" s="43">
        <v>72</v>
      </c>
      <c r="E202" s="41">
        <v>62</v>
      </c>
      <c r="F202" s="43">
        <v>213</v>
      </c>
      <c r="G202" s="44">
        <v>2</v>
      </c>
      <c r="H202" s="3"/>
    </row>
    <row r="203" spans="1:8" s="4" customFormat="1" ht="15.75" customHeight="1" x14ac:dyDescent="0.2">
      <c r="A203" s="20" t="s">
        <v>24</v>
      </c>
      <c r="B203" s="15">
        <f t="shared" si="29"/>
        <v>170</v>
      </c>
      <c r="C203" s="5">
        <f t="shared" si="30"/>
        <v>2.4752475247524752</v>
      </c>
      <c r="D203" s="43">
        <v>27</v>
      </c>
      <c r="E203" s="41">
        <v>30</v>
      </c>
      <c r="F203" s="43">
        <v>107</v>
      </c>
      <c r="G203" s="44">
        <v>6</v>
      </c>
      <c r="H203" s="3"/>
    </row>
    <row r="204" spans="1:8" s="4" customFormat="1" ht="15.75" customHeight="1" x14ac:dyDescent="0.2">
      <c r="A204" s="20" t="s">
        <v>25</v>
      </c>
      <c r="B204" s="15">
        <f t="shared" si="29"/>
        <v>12</v>
      </c>
      <c r="C204" s="5">
        <f t="shared" si="30"/>
        <v>0.17472335468841002</v>
      </c>
      <c r="D204" s="43">
        <v>4</v>
      </c>
      <c r="E204" s="41">
        <v>2</v>
      </c>
      <c r="F204" s="43">
        <v>6</v>
      </c>
      <c r="G204" s="44">
        <v>0</v>
      </c>
      <c r="H204" s="3"/>
    </row>
    <row r="205" spans="1:8" s="4" customFormat="1" ht="15.75" customHeight="1" x14ac:dyDescent="0.2">
      <c r="A205" s="20" t="s">
        <v>26</v>
      </c>
      <c r="B205" s="15">
        <f t="shared" si="29"/>
        <v>1</v>
      </c>
      <c r="C205" s="5">
        <f>B205/$B$8*100</f>
        <v>1.4560279557367502E-2</v>
      </c>
      <c r="D205" s="43">
        <v>0</v>
      </c>
      <c r="E205" s="43">
        <v>0</v>
      </c>
      <c r="F205" s="43">
        <v>1</v>
      </c>
      <c r="G205" s="44">
        <v>0</v>
      </c>
      <c r="H205" s="3"/>
    </row>
    <row r="206" spans="1:8" ht="15.75" customHeight="1" x14ac:dyDescent="0.2">
      <c r="A206" s="62"/>
      <c r="B206" s="15"/>
      <c r="C206" s="5"/>
      <c r="D206" s="43"/>
      <c r="E206" s="51"/>
      <c r="F206" s="43"/>
      <c r="G206" s="45"/>
    </row>
    <row r="207" spans="1:8" s="4" customFormat="1" ht="15.75" customHeight="1" x14ac:dyDescent="0.2">
      <c r="A207" s="37" t="s">
        <v>44</v>
      </c>
      <c r="B207" s="15">
        <f t="shared" ref="B207:B237" si="31">SUM(D207:G207)</f>
        <v>1099</v>
      </c>
      <c r="C207" s="5">
        <f>B207/$B$8*100</f>
        <v>16.001747233546883</v>
      </c>
      <c r="D207" s="12">
        <f>SUM(D209,D222,D230:D237)</f>
        <v>230</v>
      </c>
      <c r="E207" s="12">
        <f t="shared" ref="E207:F207" si="32">SUM(E209,E222,E230:E237)</f>
        <v>123</v>
      </c>
      <c r="F207" s="12">
        <f t="shared" si="32"/>
        <v>743</v>
      </c>
      <c r="G207" s="14">
        <f>SUM(G209,G222,G230:G237)</f>
        <v>3</v>
      </c>
      <c r="H207" s="3"/>
    </row>
    <row r="208" spans="1:8" s="4" customFormat="1" ht="15.75" customHeight="1" x14ac:dyDescent="0.2">
      <c r="A208" s="33"/>
      <c r="B208" s="15"/>
      <c r="C208" s="5"/>
      <c r="D208" s="12"/>
      <c r="E208" s="42"/>
      <c r="F208" s="12"/>
      <c r="G208" s="14"/>
      <c r="H208" s="3"/>
    </row>
    <row r="209" spans="1:8" s="4" customFormat="1" ht="15.75" customHeight="1" x14ac:dyDescent="0.2">
      <c r="A209" s="18" t="s">
        <v>10</v>
      </c>
      <c r="B209" s="15">
        <f t="shared" si="31"/>
        <v>4</v>
      </c>
      <c r="C209" s="5">
        <f>B209/$B$8*100</f>
        <v>5.8241118229470007E-2</v>
      </c>
      <c r="D209" s="12">
        <f>SUM(D211:D212)</f>
        <v>4</v>
      </c>
      <c r="E209" s="42">
        <f t="shared" ref="E209:G209" si="33">SUM(E211:E212)</f>
        <v>0</v>
      </c>
      <c r="F209" s="12">
        <f t="shared" si="33"/>
        <v>0</v>
      </c>
      <c r="G209" s="14">
        <f t="shared" si="33"/>
        <v>0</v>
      </c>
      <c r="H209" s="3"/>
    </row>
    <row r="210" spans="1:8" s="4" customFormat="1" ht="15.75" customHeight="1" x14ac:dyDescent="0.2">
      <c r="A210" s="18"/>
      <c r="B210" s="15"/>
      <c r="C210" s="5"/>
      <c r="D210" s="12"/>
      <c r="E210" s="42"/>
      <c r="F210" s="12"/>
      <c r="G210" s="14"/>
      <c r="H210" s="3"/>
    </row>
    <row r="211" spans="1:8" s="4" customFormat="1" ht="15.75" customHeight="1" x14ac:dyDescent="0.2">
      <c r="A211" s="19" t="s">
        <v>14</v>
      </c>
      <c r="B211" s="15">
        <f t="shared" si="31"/>
        <v>3</v>
      </c>
      <c r="C211" s="5">
        <f t="shared" ref="C211" si="34">B211/$B$8*100</f>
        <v>4.3680838672102505E-2</v>
      </c>
      <c r="D211" s="10">
        <v>3</v>
      </c>
      <c r="E211" s="48">
        <v>0</v>
      </c>
      <c r="F211" s="10">
        <v>0</v>
      </c>
      <c r="G211" s="21">
        <v>0</v>
      </c>
      <c r="H211" s="3"/>
    </row>
    <row r="212" spans="1:8" s="4" customFormat="1" ht="15.75" customHeight="1" x14ac:dyDescent="0.2">
      <c r="A212" s="19" t="s">
        <v>12</v>
      </c>
      <c r="B212" s="15">
        <f t="shared" si="31"/>
        <v>1</v>
      </c>
      <c r="C212" s="5">
        <f>B212/$B$8*100</f>
        <v>1.4560279557367502E-2</v>
      </c>
      <c r="D212" s="43">
        <v>1</v>
      </c>
      <c r="E212" s="51">
        <v>0</v>
      </c>
      <c r="F212" s="43">
        <v>0</v>
      </c>
      <c r="G212" s="44">
        <v>0</v>
      </c>
      <c r="H212" s="3"/>
    </row>
    <row r="213" spans="1:8" ht="15" customHeight="1" x14ac:dyDescent="0.2">
      <c r="A213" s="100" t="s">
        <v>41</v>
      </c>
      <c r="B213" s="100"/>
      <c r="C213" s="100"/>
      <c r="D213" s="100"/>
      <c r="E213" s="100"/>
      <c r="F213" s="100"/>
      <c r="G213" s="100"/>
    </row>
    <row r="214" spans="1:8" ht="15" customHeight="1" x14ac:dyDescent="0.2">
      <c r="A214" s="101" t="s">
        <v>47</v>
      </c>
      <c r="B214" s="101"/>
      <c r="C214" s="101"/>
      <c r="D214" s="101"/>
      <c r="E214" s="101"/>
      <c r="F214" s="101"/>
      <c r="G214" s="101"/>
    </row>
    <row r="215" spans="1:8" ht="12.6" customHeight="1" x14ac:dyDescent="0.2">
      <c r="A215" s="96"/>
      <c r="B215" s="97"/>
      <c r="C215" s="98"/>
      <c r="D215" s="97"/>
      <c r="E215" s="97"/>
      <c r="F215" s="97"/>
      <c r="G215" s="97"/>
    </row>
    <row r="216" spans="1:8" ht="24.95" customHeight="1" x14ac:dyDescent="0.2">
      <c r="A216" s="102" t="s">
        <v>40</v>
      </c>
      <c r="B216" s="105" t="s">
        <v>0</v>
      </c>
      <c r="C216" s="106"/>
      <c r="D216" s="106"/>
      <c r="E216" s="106"/>
      <c r="F216" s="106"/>
      <c r="G216" s="106"/>
    </row>
    <row r="217" spans="1:8" ht="24.95" customHeight="1" x14ac:dyDescent="0.2">
      <c r="A217" s="103"/>
      <c r="B217" s="107" t="s">
        <v>1</v>
      </c>
      <c r="C217" s="109" t="s">
        <v>7</v>
      </c>
      <c r="D217" s="105" t="s">
        <v>6</v>
      </c>
      <c r="E217" s="106"/>
      <c r="F217" s="106"/>
      <c r="G217" s="106"/>
    </row>
    <row r="218" spans="1:8" ht="24.95" customHeight="1" x14ac:dyDescent="0.2">
      <c r="A218" s="104"/>
      <c r="B218" s="108"/>
      <c r="C218" s="110"/>
      <c r="D218" s="16" t="s">
        <v>4</v>
      </c>
      <c r="E218" s="16" t="s">
        <v>3</v>
      </c>
      <c r="F218" s="16" t="s">
        <v>2</v>
      </c>
      <c r="G218" s="17" t="s">
        <v>8</v>
      </c>
    </row>
    <row r="219" spans="1:8" s="4" customFormat="1" ht="14.25" customHeight="1" x14ac:dyDescent="0.2">
      <c r="A219" s="58"/>
      <c r="B219" s="59"/>
      <c r="C219" s="59"/>
      <c r="D219" s="59"/>
      <c r="E219" s="59"/>
      <c r="F219" s="59"/>
      <c r="H219" s="3"/>
    </row>
    <row r="220" spans="1:8" s="4" customFormat="1" ht="14.25" customHeight="1" x14ac:dyDescent="0.2">
      <c r="A220" s="2" t="s">
        <v>45</v>
      </c>
      <c r="B220" s="59"/>
      <c r="C220" s="59"/>
      <c r="D220" s="59"/>
      <c r="E220" s="59"/>
      <c r="F220" s="59"/>
      <c r="H220" s="3"/>
    </row>
    <row r="221" spans="1:8" s="4" customFormat="1" ht="14.25" customHeight="1" x14ac:dyDescent="0.2">
      <c r="A221" s="3"/>
      <c r="B221" s="59"/>
      <c r="C221" s="59"/>
      <c r="D221" s="59"/>
      <c r="E221" s="59"/>
      <c r="F221" s="59"/>
      <c r="H221" s="3"/>
    </row>
    <row r="222" spans="1:8" s="4" customFormat="1" ht="14.25" customHeight="1" x14ac:dyDescent="0.2">
      <c r="A222" s="20" t="s">
        <v>13</v>
      </c>
      <c r="B222" s="15">
        <f t="shared" si="31"/>
        <v>87</v>
      </c>
      <c r="C222" s="5">
        <f>B222/$B$8*100</f>
        <v>1.2667443214909726</v>
      </c>
      <c r="D222" s="12">
        <f>SUM(D224:D228)</f>
        <v>45</v>
      </c>
      <c r="E222" s="12">
        <f>SUM(E224:E228)</f>
        <v>1</v>
      </c>
      <c r="F222" s="12">
        <f>SUM(F224:F228)</f>
        <v>41</v>
      </c>
      <c r="G222" s="14">
        <f>SUM(G224:G228)</f>
        <v>0</v>
      </c>
      <c r="H222" s="3"/>
    </row>
    <row r="223" spans="1:8" s="4" customFormat="1" ht="14.25" customHeight="1" x14ac:dyDescent="0.2">
      <c r="A223" s="30"/>
      <c r="B223" s="15"/>
      <c r="C223" s="5"/>
      <c r="D223" s="12"/>
      <c r="E223" s="42"/>
      <c r="F223" s="12"/>
      <c r="G223" s="14"/>
      <c r="H223" s="3"/>
    </row>
    <row r="224" spans="1:8" s="4" customFormat="1" ht="14.25" customHeight="1" x14ac:dyDescent="0.2">
      <c r="A224" s="19" t="s">
        <v>15</v>
      </c>
      <c r="B224" s="15">
        <f t="shared" si="31"/>
        <v>5</v>
      </c>
      <c r="C224" s="5">
        <f>B224/$B$8*100</f>
        <v>7.2801397786837502E-2</v>
      </c>
      <c r="D224" s="43">
        <v>4</v>
      </c>
      <c r="E224" s="51">
        <v>0</v>
      </c>
      <c r="F224" s="43">
        <v>1</v>
      </c>
      <c r="G224" s="44">
        <v>0</v>
      </c>
      <c r="H224" s="3"/>
    </row>
    <row r="225" spans="1:8" s="4" customFormat="1" ht="14.25" customHeight="1" x14ac:dyDescent="0.2">
      <c r="A225" s="19" t="s">
        <v>16</v>
      </c>
      <c r="B225" s="15">
        <f t="shared" si="31"/>
        <v>9</v>
      </c>
      <c r="C225" s="5">
        <f>B225/$B$8*100</f>
        <v>0.13104251601630751</v>
      </c>
      <c r="D225" s="43">
        <v>5</v>
      </c>
      <c r="E225" s="51">
        <v>0</v>
      </c>
      <c r="F225" s="43">
        <v>4</v>
      </c>
      <c r="G225" s="44">
        <v>0</v>
      </c>
      <c r="H225" s="3"/>
    </row>
    <row r="226" spans="1:8" s="4" customFormat="1" ht="14.25" customHeight="1" x14ac:dyDescent="0.2">
      <c r="A226" s="19" t="s">
        <v>17</v>
      </c>
      <c r="B226" s="15">
        <f t="shared" si="31"/>
        <v>21</v>
      </c>
      <c r="C226" s="5">
        <f>B226/$B$8*100</f>
        <v>0.3057658707047175</v>
      </c>
      <c r="D226" s="43">
        <v>12</v>
      </c>
      <c r="E226" s="51">
        <v>0</v>
      </c>
      <c r="F226" s="43">
        <v>9</v>
      </c>
      <c r="G226" s="44">
        <v>0</v>
      </c>
      <c r="H226" s="3"/>
    </row>
    <row r="227" spans="1:8" s="4" customFormat="1" ht="14.25" customHeight="1" x14ac:dyDescent="0.2">
      <c r="A227" s="19" t="s">
        <v>19</v>
      </c>
      <c r="B227" s="15">
        <f t="shared" si="31"/>
        <v>22</v>
      </c>
      <c r="C227" s="5">
        <f>B227/$B$8*100</f>
        <v>0.320326150262085</v>
      </c>
      <c r="D227" s="43">
        <v>8</v>
      </c>
      <c r="E227" s="44">
        <v>0</v>
      </c>
      <c r="F227" s="43">
        <v>14</v>
      </c>
      <c r="G227" s="44">
        <v>0</v>
      </c>
      <c r="H227" s="3"/>
    </row>
    <row r="228" spans="1:8" s="4" customFormat="1" ht="14.25" customHeight="1" x14ac:dyDescent="0.2">
      <c r="A228" s="19" t="s">
        <v>18</v>
      </c>
      <c r="B228" s="15">
        <f t="shared" si="31"/>
        <v>30</v>
      </c>
      <c r="C228" s="5">
        <f>B228/$B$8*100</f>
        <v>0.43680838672102507</v>
      </c>
      <c r="D228" s="43">
        <v>16</v>
      </c>
      <c r="E228" s="44">
        <v>1</v>
      </c>
      <c r="F228" s="43">
        <v>13</v>
      </c>
      <c r="G228" s="44">
        <v>0</v>
      </c>
      <c r="H228" s="3"/>
    </row>
    <row r="229" spans="1:8" s="4" customFormat="1" ht="14.25" customHeight="1" x14ac:dyDescent="0.2">
      <c r="A229" s="19"/>
      <c r="B229" s="15"/>
      <c r="C229" s="5"/>
      <c r="D229" s="43"/>
      <c r="E229" s="41"/>
      <c r="F229" s="43"/>
      <c r="G229" s="44"/>
      <c r="H229" s="3"/>
    </row>
    <row r="230" spans="1:8" s="4" customFormat="1" ht="14.25" customHeight="1" x14ac:dyDescent="0.2">
      <c r="A230" s="20" t="s">
        <v>20</v>
      </c>
      <c r="B230" s="15">
        <f t="shared" si="31"/>
        <v>268</v>
      </c>
      <c r="C230" s="5">
        <f t="shared" ref="C230:C237" si="35">B230/$B$8*100</f>
        <v>3.9021549213744908</v>
      </c>
      <c r="D230" s="43">
        <v>69</v>
      </c>
      <c r="E230" s="41">
        <v>9</v>
      </c>
      <c r="F230" s="43">
        <v>190</v>
      </c>
      <c r="G230" s="44">
        <v>0</v>
      </c>
      <c r="H230" s="3"/>
    </row>
    <row r="231" spans="1:8" s="4" customFormat="1" ht="14.25" customHeight="1" x14ac:dyDescent="0.2">
      <c r="A231" s="20" t="s">
        <v>21</v>
      </c>
      <c r="B231" s="15">
        <f t="shared" si="31"/>
        <v>256</v>
      </c>
      <c r="C231" s="5">
        <f t="shared" si="35"/>
        <v>3.7274315666860804</v>
      </c>
      <c r="D231" s="43">
        <v>48</v>
      </c>
      <c r="E231" s="41">
        <v>22</v>
      </c>
      <c r="F231" s="43">
        <v>185</v>
      </c>
      <c r="G231" s="44">
        <v>1</v>
      </c>
      <c r="H231" s="3"/>
    </row>
    <row r="232" spans="1:8" s="4" customFormat="1" ht="14.25" customHeight="1" x14ac:dyDescent="0.2">
      <c r="A232" s="20" t="s">
        <v>22</v>
      </c>
      <c r="B232" s="15">
        <f t="shared" si="31"/>
        <v>239</v>
      </c>
      <c r="C232" s="5">
        <f t="shared" si="35"/>
        <v>3.4799068142108327</v>
      </c>
      <c r="D232" s="43">
        <v>35</v>
      </c>
      <c r="E232" s="41">
        <v>39</v>
      </c>
      <c r="F232" s="43">
        <v>163</v>
      </c>
      <c r="G232" s="44">
        <v>2</v>
      </c>
      <c r="H232" s="3"/>
    </row>
    <row r="233" spans="1:8" s="4" customFormat="1" ht="14.25" customHeight="1" x14ac:dyDescent="0.2">
      <c r="A233" s="20" t="s">
        <v>23</v>
      </c>
      <c r="B233" s="15">
        <f t="shared" si="31"/>
        <v>168</v>
      </c>
      <c r="C233" s="5">
        <f t="shared" si="35"/>
        <v>2.44612696563774</v>
      </c>
      <c r="D233" s="43">
        <v>21</v>
      </c>
      <c r="E233" s="41">
        <v>35</v>
      </c>
      <c r="F233" s="43">
        <v>112</v>
      </c>
      <c r="G233" s="44">
        <v>0</v>
      </c>
      <c r="H233" s="3"/>
    </row>
    <row r="234" spans="1:8" s="4" customFormat="1" ht="14.25" customHeight="1" x14ac:dyDescent="0.2">
      <c r="A234" s="20" t="s">
        <v>24</v>
      </c>
      <c r="B234" s="15">
        <f t="shared" si="31"/>
        <v>70</v>
      </c>
      <c r="C234" s="5">
        <f t="shared" si="35"/>
        <v>1.0192195690157251</v>
      </c>
      <c r="D234" s="43">
        <v>7</v>
      </c>
      <c r="E234" s="41">
        <v>16</v>
      </c>
      <c r="F234" s="43">
        <v>47</v>
      </c>
      <c r="G234" s="44">
        <v>0</v>
      </c>
      <c r="H234" s="3"/>
    </row>
    <row r="235" spans="1:8" s="4" customFormat="1" ht="14.25" customHeight="1" x14ac:dyDescent="0.2">
      <c r="A235" s="20" t="s">
        <v>25</v>
      </c>
      <c r="B235" s="15">
        <f t="shared" si="31"/>
        <v>4</v>
      </c>
      <c r="C235" s="5">
        <f t="shared" si="35"/>
        <v>5.8241118229470007E-2</v>
      </c>
      <c r="D235" s="43">
        <v>0</v>
      </c>
      <c r="E235" s="41">
        <v>1</v>
      </c>
      <c r="F235" s="43">
        <v>3</v>
      </c>
      <c r="G235" s="44">
        <v>0</v>
      </c>
      <c r="H235" s="3"/>
    </row>
    <row r="236" spans="1:8" s="4" customFormat="1" ht="14.25" customHeight="1" x14ac:dyDescent="0.2">
      <c r="A236" s="20" t="s">
        <v>26</v>
      </c>
      <c r="B236" s="15">
        <f t="shared" si="31"/>
        <v>2</v>
      </c>
      <c r="C236" s="5">
        <f t="shared" si="35"/>
        <v>2.9120559114735003E-2</v>
      </c>
      <c r="D236" s="43">
        <v>1</v>
      </c>
      <c r="E236" s="43">
        <v>0</v>
      </c>
      <c r="F236" s="43">
        <v>1</v>
      </c>
      <c r="G236" s="44">
        <v>0</v>
      </c>
      <c r="H236" s="3"/>
    </row>
    <row r="237" spans="1:8" s="4" customFormat="1" ht="14.25" customHeight="1" x14ac:dyDescent="0.2">
      <c r="A237" s="20" t="s">
        <v>27</v>
      </c>
      <c r="B237" s="15">
        <f t="shared" si="31"/>
        <v>1</v>
      </c>
      <c r="C237" s="5">
        <f t="shared" si="35"/>
        <v>1.4560279557367502E-2</v>
      </c>
      <c r="D237" s="43">
        <v>0</v>
      </c>
      <c r="E237" s="43">
        <v>0</v>
      </c>
      <c r="F237" s="43">
        <v>1</v>
      </c>
      <c r="G237" s="45">
        <v>0</v>
      </c>
      <c r="H237" s="3"/>
    </row>
    <row r="238" spans="1:8" s="4" customFormat="1" ht="14.25" customHeight="1" x14ac:dyDescent="0.2">
      <c r="A238" s="33"/>
      <c r="B238" s="39"/>
      <c r="C238" s="39"/>
      <c r="D238" s="39"/>
      <c r="E238" s="39"/>
      <c r="F238" s="39"/>
      <c r="G238" s="2"/>
      <c r="H238" s="3"/>
    </row>
    <row r="239" spans="1:8" s="4" customFormat="1" ht="14.25" customHeight="1" x14ac:dyDescent="0.2">
      <c r="A239" s="38" t="s">
        <v>36</v>
      </c>
      <c r="B239" s="15">
        <f>SUM(D239:G239)</f>
        <v>365</v>
      </c>
      <c r="C239" s="5">
        <f>B239/$B$8*100</f>
        <v>5.3145020384391382</v>
      </c>
      <c r="D239" s="12">
        <f>SUM(D241,D245,D253:D258)</f>
        <v>52</v>
      </c>
      <c r="E239" s="12">
        <f>SUM(E241,E245,E253:E258)</f>
        <v>58</v>
      </c>
      <c r="F239" s="12">
        <f>SUM(F241,F245,F253:F258)</f>
        <v>253</v>
      </c>
      <c r="G239" s="14">
        <f>SUM(G241,G245,G253:G258)</f>
        <v>2</v>
      </c>
      <c r="H239" s="3"/>
    </row>
    <row r="240" spans="1:8" s="4" customFormat="1" ht="14.25" customHeight="1" x14ac:dyDescent="0.2">
      <c r="A240" s="38"/>
      <c r="B240" s="15"/>
      <c r="C240" s="5"/>
      <c r="D240" s="12"/>
      <c r="E240" s="12"/>
      <c r="F240" s="12"/>
      <c r="G240" s="31"/>
      <c r="H240" s="3"/>
    </row>
    <row r="241" spans="1:8" s="4" customFormat="1" ht="14.25" customHeight="1" x14ac:dyDescent="0.2">
      <c r="A241" s="38" t="s">
        <v>10</v>
      </c>
      <c r="B241" s="15">
        <f>SUM(D241:G241)</f>
        <v>1</v>
      </c>
      <c r="C241" s="5">
        <f>SUM(C243)</f>
        <v>0.23296447291788003</v>
      </c>
      <c r="D241" s="91">
        <f t="shared" ref="D241:F241" si="36">SUM(D243)</f>
        <v>1</v>
      </c>
      <c r="E241" s="42">
        <f t="shared" si="36"/>
        <v>0</v>
      </c>
      <c r="F241" s="5">
        <f t="shared" si="36"/>
        <v>0</v>
      </c>
      <c r="G241" s="31">
        <f>SUM(G243)</f>
        <v>0</v>
      </c>
      <c r="H241" s="3"/>
    </row>
    <row r="242" spans="1:8" s="4" customFormat="1" ht="14.25" customHeight="1" x14ac:dyDescent="0.2">
      <c r="A242" s="38"/>
      <c r="B242" s="15"/>
      <c r="C242" s="5"/>
      <c r="D242" s="91"/>
      <c r="E242" s="42"/>
      <c r="F242" s="5"/>
      <c r="G242" s="31"/>
      <c r="H242" s="3"/>
    </row>
    <row r="243" spans="1:8" s="4" customFormat="1" ht="14.25" customHeight="1" x14ac:dyDescent="0.2">
      <c r="A243" s="90" t="s">
        <v>48</v>
      </c>
      <c r="B243" s="92">
        <f>SUM(D243:G243)</f>
        <v>1</v>
      </c>
      <c r="C243" s="5">
        <v>0.23296447291788003</v>
      </c>
      <c r="D243" s="10">
        <v>1</v>
      </c>
      <c r="E243" s="48">
        <v>0</v>
      </c>
      <c r="F243" s="12">
        <v>0</v>
      </c>
      <c r="G243" s="31">
        <v>0</v>
      </c>
      <c r="H243" s="3"/>
    </row>
    <row r="244" spans="1:8" s="4" customFormat="1" ht="14.25" customHeight="1" x14ac:dyDescent="0.2">
      <c r="A244" s="63"/>
      <c r="B244" s="15"/>
      <c r="C244" s="5"/>
      <c r="D244" s="12"/>
      <c r="E244" s="42"/>
      <c r="F244" s="12"/>
      <c r="G244" s="31"/>
      <c r="H244" s="3"/>
    </row>
    <row r="245" spans="1:8" s="4" customFormat="1" ht="14.25" customHeight="1" x14ac:dyDescent="0.2">
      <c r="A245" s="57" t="s">
        <v>13</v>
      </c>
      <c r="B245" s="15">
        <f>SUM(D245:G245)</f>
        <v>26</v>
      </c>
      <c r="C245" s="5">
        <f>B245/$B$8*100</f>
        <v>0.37856726849155503</v>
      </c>
      <c r="D245" s="12">
        <f>SUM(D247:D251)</f>
        <v>7</v>
      </c>
      <c r="E245" s="12">
        <f t="shared" ref="E245:F245" si="37">SUM(E247:E251)</f>
        <v>0</v>
      </c>
      <c r="F245" s="12">
        <f t="shared" si="37"/>
        <v>19</v>
      </c>
      <c r="G245" s="14">
        <f>SUM(G247:G251)</f>
        <v>0</v>
      </c>
      <c r="H245" s="3"/>
    </row>
    <row r="246" spans="1:8" s="4" customFormat="1" ht="14.25" customHeight="1" x14ac:dyDescent="0.2">
      <c r="A246" s="57"/>
      <c r="B246" s="15"/>
      <c r="C246" s="5"/>
      <c r="D246" s="12"/>
      <c r="E246" s="12"/>
      <c r="F246" s="12"/>
      <c r="G246" s="31"/>
      <c r="H246" s="3"/>
    </row>
    <row r="247" spans="1:8" s="4" customFormat="1" ht="14.25" customHeight="1" x14ac:dyDescent="0.2">
      <c r="A247" s="62" t="s">
        <v>15</v>
      </c>
      <c r="B247" s="15">
        <f>SUM(D247:G247)</f>
        <v>1</v>
      </c>
      <c r="C247" s="5">
        <f>B247/$B$8*100</f>
        <v>1.4560279557367502E-2</v>
      </c>
      <c r="D247" s="10">
        <v>1</v>
      </c>
      <c r="E247" s="48">
        <v>0</v>
      </c>
      <c r="F247" s="10">
        <v>0</v>
      </c>
      <c r="G247" s="69">
        <v>0</v>
      </c>
      <c r="H247" s="3"/>
    </row>
    <row r="248" spans="1:8" s="2" customFormat="1" ht="14.25" customHeight="1" x14ac:dyDescent="0.2">
      <c r="A248" s="62" t="s">
        <v>16</v>
      </c>
      <c r="B248" s="15">
        <f>SUM(D248:G248)</f>
        <v>1</v>
      </c>
      <c r="C248" s="5">
        <f>B248/$B$8*100</f>
        <v>1.4560279557367502E-2</v>
      </c>
      <c r="D248" s="43">
        <v>1</v>
      </c>
      <c r="E248" s="51">
        <v>0</v>
      </c>
      <c r="F248" s="43">
        <v>0</v>
      </c>
      <c r="G248" s="45">
        <v>0</v>
      </c>
    </row>
    <row r="249" spans="1:8" s="2" customFormat="1" ht="14.25" customHeight="1" x14ac:dyDescent="0.2">
      <c r="A249" s="62" t="s">
        <v>17</v>
      </c>
      <c r="B249" s="15">
        <f>SUM(D249:G249)</f>
        <v>2</v>
      </c>
      <c r="C249" s="5">
        <f>B249/$B$8*100</f>
        <v>2.9120559114735003E-2</v>
      </c>
      <c r="D249" s="43">
        <v>1</v>
      </c>
      <c r="E249" s="51">
        <v>0</v>
      </c>
      <c r="F249" s="43">
        <v>1</v>
      </c>
      <c r="G249" s="45">
        <v>0</v>
      </c>
    </row>
    <row r="250" spans="1:8" s="2" customFormat="1" ht="14.25" customHeight="1" x14ac:dyDescent="0.2">
      <c r="A250" s="62" t="s">
        <v>19</v>
      </c>
      <c r="B250" s="15">
        <f>SUM(D250:G250)</f>
        <v>12</v>
      </c>
      <c r="C250" s="5">
        <f>B250/$B$8*100</f>
        <v>0.17472335468841002</v>
      </c>
      <c r="D250" s="43">
        <v>3</v>
      </c>
      <c r="E250" s="43">
        <v>0</v>
      </c>
      <c r="F250" s="43">
        <v>9</v>
      </c>
      <c r="G250" s="45">
        <v>0</v>
      </c>
    </row>
    <row r="251" spans="1:8" s="2" customFormat="1" ht="14.25" customHeight="1" x14ac:dyDescent="0.2">
      <c r="A251" s="62" t="s">
        <v>18</v>
      </c>
      <c r="B251" s="15">
        <f>SUM(D251:G251)</f>
        <v>10</v>
      </c>
      <c r="C251" s="5">
        <f>B251/$B$8*100</f>
        <v>0.145602795573675</v>
      </c>
      <c r="D251" s="43">
        <v>1</v>
      </c>
      <c r="E251" s="43">
        <v>0</v>
      </c>
      <c r="F251" s="43">
        <v>9</v>
      </c>
      <c r="G251" s="45">
        <v>0</v>
      </c>
    </row>
    <row r="252" spans="1:8" s="2" customFormat="1" ht="14.25" customHeight="1" x14ac:dyDescent="0.2">
      <c r="A252" s="62"/>
      <c r="B252" s="15"/>
      <c r="C252" s="5"/>
      <c r="D252" s="43"/>
      <c r="E252" s="43"/>
      <c r="F252" s="43"/>
      <c r="G252" s="45"/>
    </row>
    <row r="253" spans="1:8" s="2" customFormat="1" ht="14.25" customHeight="1" x14ac:dyDescent="0.2">
      <c r="A253" s="57" t="s">
        <v>20</v>
      </c>
      <c r="B253" s="15">
        <f t="shared" ref="B253:B258" si="38">SUM(D253:G253)</f>
        <v>84</v>
      </c>
      <c r="C253" s="5">
        <f t="shared" ref="C253:C258" si="39">B253/$B$8*100</f>
        <v>1.22306348281887</v>
      </c>
      <c r="D253" s="43">
        <v>19</v>
      </c>
      <c r="E253" s="41">
        <v>7</v>
      </c>
      <c r="F253" s="43">
        <v>57</v>
      </c>
      <c r="G253" s="45">
        <v>1</v>
      </c>
    </row>
    <row r="254" spans="1:8" s="2" customFormat="1" ht="14.25" customHeight="1" x14ac:dyDescent="0.2">
      <c r="A254" s="57" t="s">
        <v>21</v>
      </c>
      <c r="B254" s="15">
        <f t="shared" si="38"/>
        <v>86</v>
      </c>
      <c r="C254" s="5">
        <f t="shared" si="39"/>
        <v>1.2521840419336052</v>
      </c>
      <c r="D254" s="43">
        <v>10</v>
      </c>
      <c r="E254" s="41">
        <v>13</v>
      </c>
      <c r="F254" s="43">
        <v>63</v>
      </c>
      <c r="G254" s="45">
        <v>0</v>
      </c>
    </row>
    <row r="255" spans="1:8" s="2" customFormat="1" ht="14.25" customHeight="1" x14ac:dyDescent="0.2">
      <c r="A255" s="57" t="s">
        <v>22</v>
      </c>
      <c r="B255" s="15">
        <f t="shared" si="38"/>
        <v>66</v>
      </c>
      <c r="C255" s="5">
        <f t="shared" si="39"/>
        <v>0.96097845078625499</v>
      </c>
      <c r="D255" s="43">
        <v>9</v>
      </c>
      <c r="E255" s="41">
        <v>18</v>
      </c>
      <c r="F255" s="43">
        <v>38</v>
      </c>
      <c r="G255" s="45">
        <v>1</v>
      </c>
    </row>
    <row r="256" spans="1:8" s="2" customFormat="1" ht="14.25" customHeight="1" x14ac:dyDescent="0.2">
      <c r="A256" s="57" t="s">
        <v>23</v>
      </c>
      <c r="B256" s="15">
        <f t="shared" si="38"/>
        <v>66</v>
      </c>
      <c r="C256" s="5">
        <f t="shared" si="39"/>
        <v>0.96097845078625499</v>
      </c>
      <c r="D256" s="43">
        <v>4</v>
      </c>
      <c r="E256" s="41">
        <v>8</v>
      </c>
      <c r="F256" s="43">
        <v>54</v>
      </c>
      <c r="G256" s="45">
        <v>0</v>
      </c>
    </row>
    <row r="257" spans="1:16" s="2" customFormat="1" ht="14.25" customHeight="1" x14ac:dyDescent="0.2">
      <c r="A257" s="57" t="s">
        <v>24</v>
      </c>
      <c r="B257" s="15">
        <f t="shared" si="38"/>
        <v>29</v>
      </c>
      <c r="C257" s="5">
        <f t="shared" si="39"/>
        <v>0.42224810716365752</v>
      </c>
      <c r="D257" s="43">
        <v>1</v>
      </c>
      <c r="E257" s="41">
        <v>10</v>
      </c>
      <c r="F257" s="43">
        <v>18</v>
      </c>
      <c r="G257" s="45">
        <v>0</v>
      </c>
    </row>
    <row r="258" spans="1:16" s="2" customFormat="1" ht="14.25" customHeight="1" x14ac:dyDescent="0.2">
      <c r="A258" s="57" t="s">
        <v>25</v>
      </c>
      <c r="B258" s="15">
        <f t="shared" si="38"/>
        <v>7</v>
      </c>
      <c r="C258" s="5">
        <f t="shared" si="39"/>
        <v>0.10192195690157252</v>
      </c>
      <c r="D258" s="43">
        <v>1</v>
      </c>
      <c r="E258" s="43">
        <v>2</v>
      </c>
      <c r="F258" s="43">
        <v>4</v>
      </c>
      <c r="G258" s="45">
        <v>0</v>
      </c>
    </row>
    <row r="259" spans="1:16" s="2" customFormat="1" ht="14.25" customHeight="1" x14ac:dyDescent="0.2">
      <c r="A259" s="62"/>
      <c r="B259" s="15"/>
      <c r="C259" s="5"/>
      <c r="D259" s="43"/>
      <c r="E259" s="43"/>
      <c r="F259" s="43"/>
      <c r="G259" s="45"/>
    </row>
    <row r="260" spans="1:16" s="2" customFormat="1" ht="14.25" customHeight="1" x14ac:dyDescent="0.2">
      <c r="A260" s="73" t="s">
        <v>37</v>
      </c>
      <c r="B260" s="15">
        <f>SUM(D260:G260)</f>
        <v>15</v>
      </c>
      <c r="C260" s="5">
        <f>B260/$B$8*100</f>
        <v>0.21840419336051253</v>
      </c>
      <c r="D260" s="12">
        <f>SUM(D262,D268:D270)</f>
        <v>3</v>
      </c>
      <c r="E260" s="12">
        <f t="shared" ref="E260:F260" si="40">SUM(E262,E268:E270)</f>
        <v>2</v>
      </c>
      <c r="F260" s="12">
        <f t="shared" si="40"/>
        <v>10</v>
      </c>
      <c r="G260" s="14">
        <f>SUM(G262,G268:G270)</f>
        <v>0</v>
      </c>
    </row>
    <row r="261" spans="1:16" s="2" customFormat="1" ht="14.25" customHeight="1" x14ac:dyDescent="0.2">
      <c r="A261" s="73"/>
      <c r="B261" s="15"/>
      <c r="C261" s="5"/>
      <c r="D261" s="12"/>
      <c r="E261" s="12"/>
      <c r="F261" s="12"/>
      <c r="G261" s="31"/>
    </row>
    <row r="262" spans="1:16" s="2" customFormat="1" ht="14.25" customHeight="1" x14ac:dyDescent="0.2">
      <c r="A262" s="57" t="s">
        <v>13</v>
      </c>
      <c r="B262" s="15">
        <f>SUM(D262:G262)</f>
        <v>4</v>
      </c>
      <c r="C262" s="5">
        <f>B262/$B$8*100</f>
        <v>5.8241118229470007E-2</v>
      </c>
      <c r="D262" s="12">
        <f>SUM(D264:D266)</f>
        <v>2</v>
      </c>
      <c r="E262" s="12">
        <f>SUM(E264:E266)</f>
        <v>0</v>
      </c>
      <c r="F262" s="12">
        <f>SUM(F264:F266)</f>
        <v>2</v>
      </c>
      <c r="G262" s="31">
        <f>SUM(G264:G266)</f>
        <v>0</v>
      </c>
    </row>
    <row r="263" spans="1:16" s="2" customFormat="1" ht="14.25" customHeight="1" x14ac:dyDescent="0.2">
      <c r="A263" s="65"/>
      <c r="B263" s="15"/>
      <c r="C263" s="5"/>
      <c r="D263" s="12"/>
      <c r="E263" s="42"/>
      <c r="F263" s="12"/>
      <c r="G263" s="31"/>
    </row>
    <row r="264" spans="1:16" s="2" customFormat="1" ht="14.25" customHeight="1" x14ac:dyDescent="0.2">
      <c r="A264" s="62" t="s">
        <v>15</v>
      </c>
      <c r="B264" s="15">
        <f>SUM(D264:G264)</f>
        <v>2</v>
      </c>
      <c r="C264" s="5">
        <f>B264/$B$8*100</f>
        <v>2.9120559114735003E-2</v>
      </c>
      <c r="D264" s="10">
        <v>1</v>
      </c>
      <c r="E264" s="51">
        <v>0</v>
      </c>
      <c r="F264" s="10">
        <v>1</v>
      </c>
      <c r="G264" s="69">
        <v>0</v>
      </c>
    </row>
    <row r="265" spans="1:16" s="2" customFormat="1" ht="14.25" customHeight="1" x14ac:dyDescent="0.2">
      <c r="A265" s="62" t="s">
        <v>17</v>
      </c>
      <c r="B265" s="15">
        <f>SUM(D265:G265)</f>
        <v>1</v>
      </c>
      <c r="C265" s="5">
        <f>B265/$B$8*100</f>
        <v>1.4560279557367502E-2</v>
      </c>
      <c r="D265" s="43">
        <v>0</v>
      </c>
      <c r="E265" s="41">
        <v>0</v>
      </c>
      <c r="F265" s="43">
        <v>1</v>
      </c>
      <c r="G265" s="45">
        <v>0</v>
      </c>
    </row>
    <row r="266" spans="1:16" s="2" customFormat="1" ht="14.25" customHeight="1" x14ac:dyDescent="0.2">
      <c r="A266" s="62" t="s">
        <v>18</v>
      </c>
      <c r="B266" s="15">
        <f>SUM(D266:G266)</f>
        <v>1</v>
      </c>
      <c r="C266" s="5">
        <f>B266/$B$8*100</f>
        <v>1.4560279557367502E-2</v>
      </c>
      <c r="D266" s="43">
        <v>1</v>
      </c>
      <c r="E266" s="43">
        <v>0</v>
      </c>
      <c r="F266" s="43">
        <v>0</v>
      </c>
      <c r="G266" s="45">
        <v>0</v>
      </c>
    </row>
    <row r="267" spans="1:16" s="2" customFormat="1" ht="14.25" customHeight="1" x14ac:dyDescent="0.2">
      <c r="A267" s="62"/>
      <c r="B267" s="15"/>
      <c r="C267" s="5"/>
      <c r="D267" s="43"/>
      <c r="E267" s="43"/>
      <c r="F267" s="43"/>
      <c r="G267" s="45"/>
      <c r="I267" s="1"/>
      <c r="J267" s="1"/>
      <c r="K267" s="1"/>
      <c r="L267" s="1"/>
      <c r="M267" s="1"/>
      <c r="N267" s="1"/>
      <c r="O267" s="1"/>
      <c r="P267" s="1"/>
    </row>
    <row r="268" spans="1:16" s="2" customFormat="1" ht="14.25" customHeight="1" x14ac:dyDescent="0.2">
      <c r="A268" s="57" t="s">
        <v>21</v>
      </c>
      <c r="B268" s="15">
        <f>SUM(D268:G268)</f>
        <v>3</v>
      </c>
      <c r="C268" s="5">
        <f>B268/$B$8*100</f>
        <v>4.3680838672102505E-2</v>
      </c>
      <c r="D268" s="43">
        <v>0</v>
      </c>
      <c r="E268" s="43">
        <v>0</v>
      </c>
      <c r="F268" s="43">
        <v>3</v>
      </c>
      <c r="G268" s="45">
        <v>0</v>
      </c>
      <c r="I268" s="1"/>
      <c r="J268" s="1"/>
      <c r="K268" s="1"/>
      <c r="L268" s="1"/>
      <c r="M268" s="1"/>
      <c r="N268" s="1"/>
      <c r="O268" s="1"/>
      <c r="P268" s="1"/>
    </row>
    <row r="269" spans="1:16" s="2" customFormat="1" ht="14.25" customHeight="1" x14ac:dyDescent="0.2">
      <c r="A269" s="57" t="s">
        <v>22</v>
      </c>
      <c r="B269" s="15">
        <f>SUM(D269:G269)</f>
        <v>5</v>
      </c>
      <c r="C269" s="5">
        <f>B269/$B$8*100</f>
        <v>7.2801397786837502E-2</v>
      </c>
      <c r="D269" s="43">
        <v>1</v>
      </c>
      <c r="E269" s="43">
        <v>0</v>
      </c>
      <c r="F269" s="43">
        <v>4</v>
      </c>
      <c r="G269" s="45">
        <v>0</v>
      </c>
      <c r="I269" s="1"/>
      <c r="J269" s="1"/>
      <c r="K269" s="1"/>
      <c r="L269" s="1"/>
      <c r="M269" s="1"/>
      <c r="N269" s="1"/>
      <c r="O269" s="1"/>
      <c r="P269" s="1"/>
    </row>
    <row r="270" spans="1:16" s="2" customFormat="1" ht="14.25" customHeight="1" x14ac:dyDescent="0.2">
      <c r="A270" s="57" t="s">
        <v>23</v>
      </c>
      <c r="B270" s="15">
        <f>SUM(D270:G270)</f>
        <v>3</v>
      </c>
      <c r="C270" s="5">
        <f>B270/$B$8*100</f>
        <v>4.3680838672102505E-2</v>
      </c>
      <c r="D270" s="43">
        <v>0</v>
      </c>
      <c r="E270" s="43">
        <v>2</v>
      </c>
      <c r="F270" s="43">
        <v>1</v>
      </c>
      <c r="G270" s="45">
        <v>0</v>
      </c>
      <c r="I270" s="1"/>
      <c r="J270" s="1"/>
      <c r="K270" s="1"/>
      <c r="L270" s="1"/>
      <c r="M270" s="1"/>
      <c r="N270" s="1"/>
      <c r="O270" s="1"/>
      <c r="P270" s="1"/>
    </row>
    <row r="271" spans="1:16" s="2" customFormat="1" ht="15" customHeight="1" x14ac:dyDescent="0.2">
      <c r="A271" s="100" t="s">
        <v>41</v>
      </c>
      <c r="B271" s="100"/>
      <c r="C271" s="100"/>
      <c r="D271" s="100"/>
      <c r="E271" s="100"/>
      <c r="F271" s="100"/>
      <c r="G271" s="100"/>
      <c r="I271" s="1"/>
      <c r="J271" s="1"/>
      <c r="K271" s="1"/>
      <c r="L271" s="1"/>
      <c r="M271" s="1"/>
      <c r="N271" s="1"/>
      <c r="O271" s="1"/>
      <c r="P271" s="1"/>
    </row>
    <row r="272" spans="1:16" s="2" customFormat="1" ht="15" customHeight="1" x14ac:dyDescent="0.2">
      <c r="A272" s="101" t="s">
        <v>47</v>
      </c>
      <c r="B272" s="101"/>
      <c r="C272" s="101"/>
      <c r="D272" s="101"/>
      <c r="E272" s="101"/>
      <c r="F272" s="101"/>
      <c r="G272" s="101"/>
      <c r="I272" s="1"/>
      <c r="J272" s="1"/>
      <c r="K272" s="1"/>
      <c r="L272" s="1"/>
      <c r="M272" s="1"/>
      <c r="N272" s="1"/>
      <c r="O272" s="1"/>
      <c r="P272" s="1"/>
    </row>
    <row r="273" spans="1:16" s="2" customFormat="1" ht="12.6" customHeight="1" x14ac:dyDescent="0.2">
      <c r="A273" s="96"/>
      <c r="B273" s="97"/>
      <c r="C273" s="98"/>
      <c r="D273" s="97"/>
      <c r="E273" s="97"/>
      <c r="F273" s="97"/>
      <c r="G273" s="97"/>
      <c r="I273" s="1"/>
      <c r="J273" s="1"/>
      <c r="K273" s="1"/>
      <c r="L273" s="1"/>
      <c r="M273" s="1"/>
      <c r="N273" s="1"/>
      <c r="O273" s="1"/>
      <c r="P273" s="1"/>
    </row>
    <row r="274" spans="1:16" ht="24.95" customHeight="1" x14ac:dyDescent="0.2">
      <c r="A274" s="102" t="s">
        <v>40</v>
      </c>
      <c r="B274" s="105" t="s">
        <v>0</v>
      </c>
      <c r="C274" s="106"/>
      <c r="D274" s="106"/>
      <c r="E274" s="106"/>
      <c r="F274" s="106"/>
      <c r="G274" s="106"/>
    </row>
    <row r="275" spans="1:16" ht="24.95" customHeight="1" x14ac:dyDescent="0.2">
      <c r="A275" s="103"/>
      <c r="B275" s="107" t="s">
        <v>1</v>
      </c>
      <c r="C275" s="109" t="s">
        <v>7</v>
      </c>
      <c r="D275" s="105" t="s">
        <v>6</v>
      </c>
      <c r="E275" s="106"/>
      <c r="F275" s="106"/>
      <c r="G275" s="106"/>
    </row>
    <row r="276" spans="1:16" ht="24.95" customHeight="1" x14ac:dyDescent="0.2">
      <c r="A276" s="104"/>
      <c r="B276" s="108"/>
      <c r="C276" s="110"/>
      <c r="D276" s="16" t="s">
        <v>4</v>
      </c>
      <c r="E276" s="16" t="s">
        <v>3</v>
      </c>
      <c r="F276" s="16" t="s">
        <v>2</v>
      </c>
      <c r="G276" s="17" t="s">
        <v>8</v>
      </c>
    </row>
    <row r="277" spans="1:16" s="4" customFormat="1" ht="14.45" customHeight="1" x14ac:dyDescent="0.2">
      <c r="A277" s="58"/>
      <c r="B277" s="59"/>
      <c r="C277" s="59"/>
      <c r="D277" s="59"/>
      <c r="E277" s="59"/>
      <c r="F277" s="59"/>
      <c r="H277" s="3"/>
    </row>
    <row r="278" spans="1:16" s="80" customFormat="1" ht="15" customHeight="1" x14ac:dyDescent="0.2">
      <c r="A278" s="74" t="s">
        <v>38</v>
      </c>
      <c r="B278" s="15">
        <f>SUM(D278:G278)</f>
        <v>8</v>
      </c>
      <c r="C278" s="5">
        <f>B278/$B$8*100</f>
        <v>0.11648223645894001</v>
      </c>
      <c r="D278" s="12">
        <f>SUM(D280,D286:D288)</f>
        <v>1</v>
      </c>
      <c r="E278" s="12">
        <f t="shared" ref="E278:G278" si="41">SUM(E280,E286:E288)</f>
        <v>0</v>
      </c>
      <c r="F278" s="12">
        <f t="shared" si="41"/>
        <v>7</v>
      </c>
      <c r="G278" s="14">
        <f t="shared" si="41"/>
        <v>0</v>
      </c>
      <c r="H278" s="83"/>
    </row>
    <row r="279" spans="1:16" s="80" customFormat="1" ht="15" customHeight="1" x14ac:dyDescent="0.2">
      <c r="A279" s="74"/>
      <c r="B279" s="15"/>
      <c r="C279" s="5"/>
      <c r="D279" s="12"/>
      <c r="E279" s="35"/>
      <c r="F279" s="12"/>
      <c r="G279" s="31"/>
      <c r="H279" s="83"/>
    </row>
    <row r="280" spans="1:16" s="80" customFormat="1" ht="15" customHeight="1" x14ac:dyDescent="0.2">
      <c r="A280" s="93" t="s">
        <v>13</v>
      </c>
      <c r="B280" s="15">
        <f>SUM(D280:G280)</f>
        <v>3</v>
      </c>
      <c r="C280" s="5">
        <f>B280/$B$8*100</f>
        <v>4.3680838672102505E-2</v>
      </c>
      <c r="D280" s="12">
        <f>SUM(D282:D284)</f>
        <v>1</v>
      </c>
      <c r="E280" s="12">
        <f>SUM(E282:E284)</f>
        <v>0</v>
      </c>
      <c r="F280" s="12">
        <f>SUM(F282:F284)</f>
        <v>2</v>
      </c>
      <c r="G280" s="14">
        <f>SUM(G282:G284)</f>
        <v>0</v>
      </c>
      <c r="H280" s="83"/>
    </row>
    <row r="281" spans="1:16" x14ac:dyDescent="0.2">
      <c r="A281" s="33"/>
      <c r="B281" s="39"/>
      <c r="C281" s="94"/>
      <c r="D281" s="39"/>
      <c r="E281" s="39"/>
      <c r="F281" s="39"/>
      <c r="G281" s="95"/>
    </row>
    <row r="282" spans="1:16" s="80" customFormat="1" ht="15" customHeight="1" x14ac:dyDescent="0.2">
      <c r="A282" s="93" t="s">
        <v>49</v>
      </c>
      <c r="B282" s="15">
        <f>SUM(D282:G282)</f>
        <v>1</v>
      </c>
      <c r="C282" s="5">
        <f t="shared" ref="C282:C284" si="42">B282/$B$8*100</f>
        <v>1.4560279557367502E-2</v>
      </c>
      <c r="D282" s="12">
        <v>0</v>
      </c>
      <c r="E282" s="47">
        <v>0</v>
      </c>
      <c r="F282" s="10">
        <v>1</v>
      </c>
      <c r="G282" s="31">
        <v>0</v>
      </c>
      <c r="H282" s="83"/>
    </row>
    <row r="283" spans="1:16" s="80" customFormat="1" ht="15" customHeight="1" x14ac:dyDescent="0.2">
      <c r="A283" s="93" t="s">
        <v>50</v>
      </c>
      <c r="B283" s="15">
        <f t="shared" ref="B283:B284" si="43">SUM(D283:G283)</f>
        <v>1</v>
      </c>
      <c r="C283" s="5">
        <f t="shared" si="42"/>
        <v>1.4560279557367502E-2</v>
      </c>
      <c r="D283" s="12">
        <v>0</v>
      </c>
      <c r="E283" s="47">
        <v>0</v>
      </c>
      <c r="F283" s="10">
        <v>1</v>
      </c>
      <c r="G283" s="31">
        <v>0</v>
      </c>
      <c r="H283" s="83"/>
    </row>
    <row r="284" spans="1:16" s="80" customFormat="1" ht="15" customHeight="1" x14ac:dyDescent="0.2">
      <c r="A284" s="93" t="s">
        <v>51</v>
      </c>
      <c r="B284" s="15">
        <f t="shared" si="43"/>
        <v>1</v>
      </c>
      <c r="C284" s="5">
        <f t="shared" si="42"/>
        <v>1.4560279557367502E-2</v>
      </c>
      <c r="D284" s="10">
        <v>1</v>
      </c>
      <c r="E284" s="35">
        <v>0</v>
      </c>
      <c r="F284" s="12">
        <v>0</v>
      </c>
      <c r="G284" s="31">
        <v>0</v>
      </c>
      <c r="H284" s="83"/>
    </row>
    <row r="285" spans="1:16" ht="15" customHeight="1" x14ac:dyDescent="0.2">
      <c r="A285" s="75"/>
      <c r="B285" s="15"/>
      <c r="C285" s="5"/>
      <c r="D285" s="12"/>
      <c r="E285" s="42"/>
      <c r="F285" s="12"/>
      <c r="G285" s="31"/>
    </row>
    <row r="286" spans="1:16" s="4" customFormat="1" ht="15" customHeight="1" x14ac:dyDescent="0.2">
      <c r="A286" s="57" t="s">
        <v>20</v>
      </c>
      <c r="B286" s="15">
        <f>SUM(D286:G286)</f>
        <v>2</v>
      </c>
      <c r="C286" s="5">
        <f>B286/$B$8*100</f>
        <v>2.9120559114735003E-2</v>
      </c>
      <c r="D286" s="43">
        <v>0</v>
      </c>
      <c r="E286" s="43">
        <v>0</v>
      </c>
      <c r="F286" s="43">
        <v>2</v>
      </c>
      <c r="G286" s="45">
        <v>0</v>
      </c>
      <c r="H286" s="3"/>
    </row>
    <row r="287" spans="1:16" s="4" customFormat="1" ht="15" customHeight="1" x14ac:dyDescent="0.2">
      <c r="A287" s="57" t="s">
        <v>21</v>
      </c>
      <c r="B287" s="15">
        <f>SUM(D287:G287)</f>
        <v>2</v>
      </c>
      <c r="C287" s="5">
        <f t="shared" ref="C287:C288" si="44">B287/$B$8*100</f>
        <v>2.9120559114735003E-2</v>
      </c>
      <c r="D287" s="43">
        <v>0</v>
      </c>
      <c r="E287" s="43">
        <v>0</v>
      </c>
      <c r="F287" s="43">
        <v>2</v>
      </c>
      <c r="G287" s="45">
        <v>0</v>
      </c>
      <c r="H287" s="3"/>
    </row>
    <row r="288" spans="1:16" s="4" customFormat="1" ht="15" customHeight="1" x14ac:dyDescent="0.2">
      <c r="A288" s="57" t="s">
        <v>23</v>
      </c>
      <c r="B288" s="15">
        <f>SUM(D288:G288)</f>
        <v>1</v>
      </c>
      <c r="C288" s="5">
        <f t="shared" si="44"/>
        <v>1.4560279557367502E-2</v>
      </c>
      <c r="D288" s="43">
        <v>0</v>
      </c>
      <c r="E288" s="43">
        <v>0</v>
      </c>
      <c r="F288" s="43">
        <v>1</v>
      </c>
      <c r="G288" s="45">
        <v>0</v>
      </c>
      <c r="H288" s="3"/>
    </row>
    <row r="289" spans="1:8" s="4" customFormat="1" ht="15" customHeight="1" x14ac:dyDescent="0.2">
      <c r="A289" s="58"/>
      <c r="B289" s="59"/>
      <c r="C289" s="59"/>
      <c r="D289" s="59"/>
      <c r="E289" s="59"/>
      <c r="F289" s="59"/>
      <c r="H289" s="3"/>
    </row>
    <row r="290" spans="1:8" s="4" customFormat="1" ht="15" customHeight="1" x14ac:dyDescent="0.2">
      <c r="A290" s="74" t="s">
        <v>39</v>
      </c>
      <c r="B290" s="15">
        <f>SUM(D290:G290)</f>
        <v>208</v>
      </c>
      <c r="C290" s="5">
        <f>B290/$B$8*100</f>
        <v>3.0285381479324402</v>
      </c>
      <c r="D290" s="12">
        <f>SUM(D292,D297,D305:D311)</f>
        <v>27</v>
      </c>
      <c r="E290" s="12">
        <f t="shared" ref="E290:F290" si="45">SUM(E292,E297,E305:E311)</f>
        <v>5</v>
      </c>
      <c r="F290" s="12">
        <f t="shared" si="45"/>
        <v>175</v>
      </c>
      <c r="G290" s="31">
        <f>SUM(G292,G297,G305:G311)</f>
        <v>1</v>
      </c>
      <c r="H290" s="3"/>
    </row>
    <row r="291" spans="1:8" s="4" customFormat="1" ht="15" customHeight="1" x14ac:dyDescent="0.2">
      <c r="A291" s="75"/>
      <c r="B291" s="15"/>
      <c r="C291" s="5"/>
      <c r="D291" s="12"/>
      <c r="E291" s="42"/>
      <c r="F291" s="12"/>
      <c r="G291" s="31"/>
      <c r="H291" s="3"/>
    </row>
    <row r="292" spans="1:8" s="4" customFormat="1" ht="15" customHeight="1" x14ac:dyDescent="0.2">
      <c r="A292" s="64" t="s">
        <v>10</v>
      </c>
      <c r="B292" s="15">
        <f>SUM(D292:G292)</f>
        <v>7</v>
      </c>
      <c r="C292" s="5">
        <f>B292/$B$8*100</f>
        <v>0.10192195690157252</v>
      </c>
      <c r="D292" s="12">
        <f>SUM(D294:D295)</f>
        <v>2</v>
      </c>
      <c r="E292" s="42">
        <f t="shared" ref="E292:F292" si="46">SUM(E294:E295)</f>
        <v>0</v>
      </c>
      <c r="F292" s="12">
        <f t="shared" si="46"/>
        <v>5</v>
      </c>
      <c r="G292" s="31">
        <f>SUM(G294:G295)</f>
        <v>0</v>
      </c>
      <c r="H292" s="3"/>
    </row>
    <row r="293" spans="1:8" s="4" customFormat="1" ht="15" customHeight="1" x14ac:dyDescent="0.2">
      <c r="A293" s="64"/>
      <c r="B293" s="15"/>
      <c r="C293" s="5"/>
      <c r="D293" s="12"/>
      <c r="E293" s="42"/>
      <c r="F293" s="12"/>
      <c r="G293" s="31"/>
      <c r="H293" s="3"/>
    </row>
    <row r="294" spans="1:8" s="4" customFormat="1" ht="15" customHeight="1" x14ac:dyDescent="0.2">
      <c r="A294" s="62" t="s">
        <v>11</v>
      </c>
      <c r="B294" s="15">
        <f>SUM(D294:G294)</f>
        <v>1</v>
      </c>
      <c r="C294" s="5">
        <f>B294/$B$8*100</f>
        <v>1.4560279557367502E-2</v>
      </c>
      <c r="D294" s="10">
        <v>1</v>
      </c>
      <c r="E294" s="48">
        <v>0</v>
      </c>
      <c r="F294" s="12">
        <v>0</v>
      </c>
      <c r="G294" s="31">
        <v>0</v>
      </c>
      <c r="H294" s="3"/>
    </row>
    <row r="295" spans="1:8" s="4" customFormat="1" ht="15" customHeight="1" x14ac:dyDescent="0.2">
      <c r="A295" s="62" t="s">
        <v>12</v>
      </c>
      <c r="B295" s="15">
        <f>SUM(D295:G295)</f>
        <v>6</v>
      </c>
      <c r="C295" s="5">
        <f>B295/$B$8*100</f>
        <v>8.736167734420501E-2</v>
      </c>
      <c r="D295" s="43">
        <v>1</v>
      </c>
      <c r="E295" s="51">
        <v>0</v>
      </c>
      <c r="F295" s="43">
        <v>5</v>
      </c>
      <c r="G295" s="45">
        <v>0</v>
      </c>
      <c r="H295" s="3"/>
    </row>
    <row r="296" spans="1:8" ht="15" customHeight="1" x14ac:dyDescent="0.2">
      <c r="A296" s="62"/>
      <c r="B296" s="15"/>
      <c r="C296" s="5"/>
      <c r="D296" s="43"/>
      <c r="E296" s="41"/>
      <c r="F296" s="43"/>
      <c r="G296" s="45"/>
    </row>
    <row r="297" spans="1:8" ht="15" customHeight="1" x14ac:dyDescent="0.2">
      <c r="A297" s="57" t="s">
        <v>13</v>
      </c>
      <c r="B297" s="15">
        <f>SUM(D297:G297)</f>
        <v>52</v>
      </c>
      <c r="C297" s="5">
        <f t="shared" ref="C297:C309" si="47">B297/$B$8*100</f>
        <v>0.75713453698311006</v>
      </c>
      <c r="D297" s="12">
        <f>SUM(D299:D303)</f>
        <v>12</v>
      </c>
      <c r="E297" s="12">
        <f>SUM(E299:E303)</f>
        <v>0</v>
      </c>
      <c r="F297" s="12">
        <f>SUM(F299:F303)</f>
        <v>40</v>
      </c>
      <c r="G297" s="31">
        <f>SUM(G299:G303)</f>
        <v>0</v>
      </c>
    </row>
    <row r="298" spans="1:8" ht="15" customHeight="1" x14ac:dyDescent="0.2">
      <c r="A298" s="65"/>
      <c r="B298" s="15"/>
      <c r="C298" s="5"/>
      <c r="D298" s="12"/>
      <c r="E298" s="42"/>
      <c r="F298" s="12"/>
      <c r="G298" s="31"/>
    </row>
    <row r="299" spans="1:8" s="4" customFormat="1" ht="15" customHeight="1" x14ac:dyDescent="0.2">
      <c r="A299" s="62" t="s">
        <v>15</v>
      </c>
      <c r="B299" s="15">
        <f t="shared" ref="B299:B311" si="48">SUM(D299:G299)</f>
        <v>4</v>
      </c>
      <c r="C299" s="5">
        <f t="shared" si="47"/>
        <v>5.8241118229470007E-2</v>
      </c>
      <c r="D299" s="43">
        <v>4</v>
      </c>
      <c r="E299" s="51">
        <v>0</v>
      </c>
      <c r="F299" s="43">
        <v>0</v>
      </c>
      <c r="G299" s="45">
        <v>0</v>
      </c>
      <c r="H299" s="3"/>
    </row>
    <row r="300" spans="1:8" s="4" customFormat="1" ht="15" customHeight="1" x14ac:dyDescent="0.2">
      <c r="A300" s="62" t="s">
        <v>16</v>
      </c>
      <c r="B300" s="15">
        <f t="shared" si="48"/>
        <v>8</v>
      </c>
      <c r="C300" s="5">
        <f t="shared" si="47"/>
        <v>0.11648223645894001</v>
      </c>
      <c r="D300" s="43">
        <v>2</v>
      </c>
      <c r="E300" s="51">
        <v>0</v>
      </c>
      <c r="F300" s="43">
        <v>6</v>
      </c>
      <c r="G300" s="45">
        <v>0</v>
      </c>
      <c r="H300" s="3"/>
    </row>
    <row r="301" spans="1:8" s="4" customFormat="1" ht="15" customHeight="1" x14ac:dyDescent="0.2">
      <c r="A301" s="62" t="s">
        <v>17</v>
      </c>
      <c r="B301" s="15">
        <f t="shared" si="48"/>
        <v>12</v>
      </c>
      <c r="C301" s="5">
        <f t="shared" si="47"/>
        <v>0.17472335468841002</v>
      </c>
      <c r="D301" s="43">
        <v>3</v>
      </c>
      <c r="E301" s="51">
        <v>0</v>
      </c>
      <c r="F301" s="43">
        <v>9</v>
      </c>
      <c r="G301" s="45">
        <v>0</v>
      </c>
      <c r="H301" s="3"/>
    </row>
    <row r="302" spans="1:8" s="4" customFormat="1" ht="15" customHeight="1" x14ac:dyDescent="0.2">
      <c r="A302" s="62" t="s">
        <v>19</v>
      </c>
      <c r="B302" s="15">
        <f t="shared" si="48"/>
        <v>16</v>
      </c>
      <c r="C302" s="5">
        <f t="shared" si="47"/>
        <v>0.23296447291788003</v>
      </c>
      <c r="D302" s="43">
        <v>1</v>
      </c>
      <c r="E302" s="43">
        <v>0</v>
      </c>
      <c r="F302" s="43">
        <v>15</v>
      </c>
      <c r="G302" s="45">
        <v>0</v>
      </c>
      <c r="H302" s="3"/>
    </row>
    <row r="303" spans="1:8" s="4" customFormat="1" ht="15" customHeight="1" x14ac:dyDescent="0.2">
      <c r="A303" s="62" t="s">
        <v>18</v>
      </c>
      <c r="B303" s="15">
        <f t="shared" si="48"/>
        <v>12</v>
      </c>
      <c r="C303" s="5">
        <f t="shared" si="47"/>
        <v>0.17472335468841002</v>
      </c>
      <c r="D303" s="43">
        <v>2</v>
      </c>
      <c r="E303" s="43">
        <v>0</v>
      </c>
      <c r="F303" s="43">
        <v>10</v>
      </c>
      <c r="G303" s="45">
        <v>0</v>
      </c>
      <c r="H303" s="3"/>
    </row>
    <row r="304" spans="1:8" s="4" customFormat="1" ht="15" customHeight="1" x14ac:dyDescent="0.2">
      <c r="A304" s="62"/>
      <c r="B304" s="15"/>
      <c r="C304" s="5"/>
      <c r="D304" s="43"/>
      <c r="E304" s="43"/>
      <c r="F304" s="43"/>
      <c r="G304" s="45"/>
      <c r="H304" s="3"/>
    </row>
    <row r="305" spans="1:8" s="4" customFormat="1" ht="15" customHeight="1" x14ac:dyDescent="0.2">
      <c r="A305" s="57" t="s">
        <v>20</v>
      </c>
      <c r="B305" s="15">
        <f t="shared" si="48"/>
        <v>53</v>
      </c>
      <c r="C305" s="5">
        <f t="shared" si="47"/>
        <v>0.77169481654047767</v>
      </c>
      <c r="D305" s="39">
        <v>5</v>
      </c>
      <c r="E305" s="43">
        <v>0</v>
      </c>
      <c r="F305" s="39">
        <v>48</v>
      </c>
      <c r="G305" s="45">
        <v>0</v>
      </c>
      <c r="H305" s="3"/>
    </row>
    <row r="306" spans="1:8" s="4" customFormat="1" ht="15" customHeight="1" x14ac:dyDescent="0.2">
      <c r="A306" s="57" t="s">
        <v>21</v>
      </c>
      <c r="B306" s="15">
        <f t="shared" si="48"/>
        <v>35</v>
      </c>
      <c r="C306" s="5">
        <f t="shared" si="47"/>
        <v>0.50960978450786254</v>
      </c>
      <c r="D306" s="39">
        <v>2</v>
      </c>
      <c r="E306" s="50">
        <v>2</v>
      </c>
      <c r="F306" s="39">
        <v>31</v>
      </c>
      <c r="G306" s="45">
        <v>0</v>
      </c>
      <c r="H306" s="3"/>
    </row>
    <row r="307" spans="1:8" s="4" customFormat="1" ht="15" customHeight="1" x14ac:dyDescent="0.2">
      <c r="A307" s="57" t="s">
        <v>22</v>
      </c>
      <c r="B307" s="15">
        <f t="shared" si="48"/>
        <v>26</v>
      </c>
      <c r="C307" s="5">
        <f t="shared" si="47"/>
        <v>0.37856726849155503</v>
      </c>
      <c r="D307" s="39">
        <v>3</v>
      </c>
      <c r="E307" s="50">
        <v>1</v>
      </c>
      <c r="F307" s="39">
        <v>21</v>
      </c>
      <c r="G307" s="45">
        <v>1</v>
      </c>
      <c r="H307" s="3"/>
    </row>
    <row r="308" spans="1:8" s="4" customFormat="1" ht="15" customHeight="1" x14ac:dyDescent="0.2">
      <c r="A308" s="57" t="s">
        <v>23</v>
      </c>
      <c r="B308" s="15">
        <f t="shared" si="48"/>
        <v>16</v>
      </c>
      <c r="C308" s="5">
        <f t="shared" si="47"/>
        <v>0.23296447291788003</v>
      </c>
      <c r="D308" s="39">
        <v>1</v>
      </c>
      <c r="E308" s="26">
        <v>0</v>
      </c>
      <c r="F308" s="39">
        <v>15</v>
      </c>
      <c r="G308" s="45">
        <v>0</v>
      </c>
      <c r="H308" s="3"/>
    </row>
    <row r="309" spans="1:8" s="4" customFormat="1" ht="15" customHeight="1" x14ac:dyDescent="0.2">
      <c r="A309" s="57" t="s">
        <v>24</v>
      </c>
      <c r="B309" s="15">
        <f t="shared" si="48"/>
        <v>15</v>
      </c>
      <c r="C309" s="5">
        <f t="shared" si="47"/>
        <v>0.21840419336051253</v>
      </c>
      <c r="D309" s="39">
        <v>2</v>
      </c>
      <c r="E309" s="50">
        <v>2</v>
      </c>
      <c r="F309" s="39">
        <v>11</v>
      </c>
      <c r="G309" s="45">
        <v>0</v>
      </c>
      <c r="H309" s="3"/>
    </row>
    <row r="310" spans="1:8" s="4" customFormat="1" ht="15" customHeight="1" x14ac:dyDescent="0.2">
      <c r="A310" s="57" t="s">
        <v>25</v>
      </c>
      <c r="B310" s="15">
        <f t="shared" si="48"/>
        <v>3</v>
      </c>
      <c r="C310" s="5">
        <f>B310/$B$8*100</f>
        <v>4.3680838672102505E-2</v>
      </c>
      <c r="D310" s="39">
        <v>0</v>
      </c>
      <c r="E310" s="94">
        <v>0</v>
      </c>
      <c r="F310" s="39">
        <v>3</v>
      </c>
      <c r="G310" s="45">
        <v>0</v>
      </c>
      <c r="H310" s="3"/>
    </row>
    <row r="311" spans="1:8" s="4" customFormat="1" ht="15" customHeight="1" x14ac:dyDescent="0.2">
      <c r="A311" s="57" t="s">
        <v>27</v>
      </c>
      <c r="B311" s="15">
        <f t="shared" si="48"/>
        <v>1</v>
      </c>
      <c r="C311" s="5">
        <f>B311/$B$8*100</f>
        <v>1.4560279557367502E-2</v>
      </c>
      <c r="D311" s="39">
        <v>0</v>
      </c>
      <c r="E311" s="94">
        <v>0</v>
      </c>
      <c r="F311" s="39">
        <v>1</v>
      </c>
      <c r="G311" s="45">
        <v>0</v>
      </c>
      <c r="H311" s="3"/>
    </row>
    <row r="312" spans="1:8" s="4" customFormat="1" ht="12" customHeight="1" x14ac:dyDescent="0.2">
      <c r="A312" s="84"/>
      <c r="B312" s="52"/>
      <c r="C312" s="6"/>
      <c r="D312" s="53"/>
      <c r="E312" s="54"/>
      <c r="F312" s="54"/>
      <c r="G312" s="55"/>
      <c r="H312" s="3"/>
    </row>
    <row r="313" spans="1:8" s="4" customFormat="1" ht="12" customHeight="1" x14ac:dyDescent="0.2">
      <c r="A313" s="20"/>
      <c r="B313" s="28"/>
      <c r="C313" s="82"/>
      <c r="D313" s="2"/>
      <c r="E313" s="45"/>
      <c r="F313" s="45"/>
      <c r="G313" s="45"/>
      <c r="H313" s="3"/>
    </row>
    <row r="314" spans="1:8" ht="14.1" customHeight="1" x14ac:dyDescent="0.2">
      <c r="A314" s="1" t="s">
        <v>5</v>
      </c>
      <c r="C314" s="1"/>
    </row>
    <row r="315" spans="1:8" ht="14.1" customHeight="1" x14ac:dyDescent="0.2">
      <c r="A315" s="9" t="s">
        <v>55</v>
      </c>
      <c r="C315" s="1"/>
    </row>
    <row r="316" spans="1:8" ht="14.1" customHeight="1" x14ac:dyDescent="0.2">
      <c r="A316" s="9" t="s">
        <v>54</v>
      </c>
      <c r="C316" s="1"/>
    </row>
    <row r="317" spans="1:8" ht="14.1" customHeight="1" x14ac:dyDescent="0.2">
      <c r="A317" s="1" t="s">
        <v>9</v>
      </c>
      <c r="C317" s="1"/>
    </row>
    <row r="318" spans="1:8" ht="14.1" customHeight="1" x14ac:dyDescent="0.2">
      <c r="A318" s="8" t="s">
        <v>52</v>
      </c>
      <c r="C318" s="1"/>
    </row>
    <row r="319" spans="1:8" ht="14.1" customHeight="1" x14ac:dyDescent="0.2">
      <c r="A319" s="70" t="s">
        <v>56</v>
      </c>
      <c r="C319" s="1"/>
    </row>
    <row r="320" spans="1:8" ht="14.1" customHeight="1" x14ac:dyDescent="0.2">
      <c r="A320" s="71" t="s">
        <v>53</v>
      </c>
      <c r="C320" s="1"/>
    </row>
  </sheetData>
  <mergeCells count="42">
    <mergeCell ref="A1:G1"/>
    <mergeCell ref="A2:G2"/>
    <mergeCell ref="A4:A6"/>
    <mergeCell ref="B4:G4"/>
    <mergeCell ref="B5:B6"/>
    <mergeCell ref="C5:C6"/>
    <mergeCell ref="D5:G5"/>
    <mergeCell ref="A55:G55"/>
    <mergeCell ref="A56:G56"/>
    <mergeCell ref="A58:A60"/>
    <mergeCell ref="B58:G58"/>
    <mergeCell ref="B59:B60"/>
    <mergeCell ref="C59:C60"/>
    <mergeCell ref="D59:G59"/>
    <mergeCell ref="A108:G108"/>
    <mergeCell ref="A109:G109"/>
    <mergeCell ref="A111:A113"/>
    <mergeCell ref="B111:G111"/>
    <mergeCell ref="B112:B113"/>
    <mergeCell ref="C112:C113"/>
    <mergeCell ref="D112:G112"/>
    <mergeCell ref="A160:G160"/>
    <mergeCell ref="A161:G161"/>
    <mergeCell ref="A163:A165"/>
    <mergeCell ref="B163:G163"/>
    <mergeCell ref="B164:B165"/>
    <mergeCell ref="C164:C165"/>
    <mergeCell ref="D164:G164"/>
    <mergeCell ref="A213:G213"/>
    <mergeCell ref="A214:G214"/>
    <mergeCell ref="A216:A218"/>
    <mergeCell ref="B216:G216"/>
    <mergeCell ref="B217:B218"/>
    <mergeCell ref="C217:C218"/>
    <mergeCell ref="D217:G217"/>
    <mergeCell ref="A271:G271"/>
    <mergeCell ref="A272:G272"/>
    <mergeCell ref="A274:A276"/>
    <mergeCell ref="B274:G274"/>
    <mergeCell ref="B275:B276"/>
    <mergeCell ref="C275:C276"/>
    <mergeCell ref="D275:G275"/>
  </mergeCells>
  <printOptions horizontalCentered="1"/>
  <pageMargins left="0.74803149606299213" right="0.74803149606299213" top="0.98425196850393704" bottom="0.98425196850393704" header="0" footer="0"/>
  <pageSetup scale="77" fitToHeight="6" orientation="portrait" r:id="rId1"/>
  <headerFooter alignWithMargins="0"/>
  <rowBreaks count="5" manualBreakCount="5">
    <brk id="54" max="16383" man="1"/>
    <brk id="107" max="16383" man="1"/>
    <brk id="159" max="16383" man="1"/>
    <brk id="212" max="16383" man="1"/>
    <brk id="2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17</vt:lpstr>
      <vt:lpstr>'Cuadro 17'!Área_de_impresión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2021-11-25T19:33:34Z</cp:lastPrinted>
  <dcterms:created xsi:type="dcterms:W3CDTF">2013-08-05T17:25:09Z</dcterms:created>
  <dcterms:modified xsi:type="dcterms:W3CDTF">2021-12-16T16:05:08Z</dcterms:modified>
</cp:coreProperties>
</file>